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Ajay\Desktop\Desk\Excel results\"/>
    </mc:Choice>
  </mc:AlternateContent>
  <bookViews>
    <workbookView xWindow="0" yWindow="0" windowWidth="28800" windowHeight="12435" activeTab="3"/>
  </bookViews>
  <sheets>
    <sheet name="Comp Table" sheetId="9" r:id="rId1"/>
    <sheet name="MPC Heaving Buoy" sheetId="13" r:id="rId2"/>
    <sheet name="Slow Tuning Heaving Buoy" sheetId="14" r:id="rId3"/>
    <sheet name="Comparison Heaving Buoy" sheetId="1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9" l="1"/>
  <c r="C11" i="9"/>
  <c r="C10" i="9"/>
  <c r="C9" i="9"/>
  <c r="C8" i="9"/>
  <c r="C6" i="9"/>
  <c r="C5" i="9"/>
  <c r="C4" i="9"/>
  <c r="C3" i="9"/>
  <c r="D63" i="15"/>
  <c r="E63" i="15"/>
  <c r="F63" i="15"/>
  <c r="G63" i="15"/>
  <c r="H63" i="15"/>
  <c r="I63" i="15"/>
  <c r="J63" i="15"/>
  <c r="K63" i="15"/>
  <c r="L63" i="15"/>
  <c r="M63" i="15"/>
  <c r="N63" i="15"/>
  <c r="O63" i="15"/>
  <c r="P63" i="15"/>
  <c r="Q63" i="15"/>
  <c r="R63" i="15"/>
  <c r="S63" i="15"/>
  <c r="T63" i="15"/>
  <c r="U63" i="15"/>
  <c r="V63" i="15"/>
  <c r="W63" i="15"/>
  <c r="X63" i="15"/>
  <c r="D64" i="15"/>
  <c r="E64" i="15"/>
  <c r="F64" i="15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X64" i="15"/>
  <c r="D65" i="15"/>
  <c r="E65" i="15"/>
  <c r="F65" i="15"/>
  <c r="G65" i="15"/>
  <c r="H65" i="15"/>
  <c r="I65" i="15"/>
  <c r="J65" i="15"/>
  <c r="K65" i="15"/>
  <c r="L65" i="15"/>
  <c r="M65" i="15"/>
  <c r="N65" i="15"/>
  <c r="O65" i="15"/>
  <c r="P65" i="15"/>
  <c r="Q65" i="15"/>
  <c r="R65" i="15"/>
  <c r="S65" i="15"/>
  <c r="T65" i="15"/>
  <c r="U65" i="15"/>
  <c r="V65" i="15"/>
  <c r="W65" i="15"/>
  <c r="X65" i="15"/>
  <c r="D66" i="15"/>
  <c r="E66" i="15"/>
  <c r="F66" i="15"/>
  <c r="G66" i="15"/>
  <c r="H66" i="15"/>
  <c r="I66" i="15"/>
  <c r="J66" i="15"/>
  <c r="K66" i="15"/>
  <c r="L66" i="15"/>
  <c r="M66" i="15"/>
  <c r="N66" i="15"/>
  <c r="O66" i="15"/>
  <c r="P66" i="15"/>
  <c r="Q66" i="15"/>
  <c r="R66" i="15"/>
  <c r="S66" i="15"/>
  <c r="T66" i="15"/>
  <c r="U66" i="15"/>
  <c r="V66" i="15"/>
  <c r="W66" i="15"/>
  <c r="X66" i="15"/>
  <c r="D67" i="15"/>
  <c r="E67" i="15"/>
  <c r="F67" i="15"/>
  <c r="G67" i="15"/>
  <c r="H67" i="15"/>
  <c r="I67" i="15"/>
  <c r="J67" i="15"/>
  <c r="K67" i="15"/>
  <c r="L67" i="15"/>
  <c r="M67" i="15"/>
  <c r="N67" i="15"/>
  <c r="O67" i="15"/>
  <c r="P67" i="15"/>
  <c r="Q67" i="15"/>
  <c r="R67" i="15"/>
  <c r="S67" i="15"/>
  <c r="T67" i="15"/>
  <c r="U67" i="15"/>
  <c r="V67" i="15"/>
  <c r="W67" i="15"/>
  <c r="X67" i="15"/>
  <c r="D68" i="15"/>
  <c r="E68" i="15"/>
  <c r="F68" i="15"/>
  <c r="G68" i="15"/>
  <c r="H68" i="15"/>
  <c r="I68" i="15"/>
  <c r="J68" i="15"/>
  <c r="K68" i="15"/>
  <c r="L68" i="15"/>
  <c r="M68" i="15"/>
  <c r="N68" i="15"/>
  <c r="O68" i="15"/>
  <c r="P68" i="15"/>
  <c r="Q68" i="15"/>
  <c r="R68" i="15"/>
  <c r="S68" i="15"/>
  <c r="T68" i="15"/>
  <c r="U68" i="15"/>
  <c r="V68" i="15"/>
  <c r="W68" i="15"/>
  <c r="X68" i="15"/>
  <c r="D69" i="15"/>
  <c r="E69" i="15"/>
  <c r="F69" i="15"/>
  <c r="G69" i="15"/>
  <c r="H69" i="15"/>
  <c r="I69" i="15"/>
  <c r="J69" i="15"/>
  <c r="K69" i="15"/>
  <c r="L69" i="15"/>
  <c r="M69" i="15"/>
  <c r="N69" i="15"/>
  <c r="O69" i="15"/>
  <c r="P69" i="15"/>
  <c r="Q69" i="15"/>
  <c r="R69" i="15"/>
  <c r="S69" i="15"/>
  <c r="T69" i="15"/>
  <c r="U69" i="15"/>
  <c r="V69" i="15"/>
  <c r="W69" i="15"/>
  <c r="X69" i="15"/>
  <c r="D70" i="15"/>
  <c r="E70" i="15"/>
  <c r="F70" i="15"/>
  <c r="G70" i="15"/>
  <c r="H70" i="15"/>
  <c r="I70" i="15"/>
  <c r="J70" i="15"/>
  <c r="K70" i="15"/>
  <c r="L70" i="15"/>
  <c r="M70" i="15"/>
  <c r="N70" i="15"/>
  <c r="O70" i="15"/>
  <c r="P70" i="15"/>
  <c r="Q70" i="15"/>
  <c r="R70" i="15"/>
  <c r="S70" i="15"/>
  <c r="T70" i="15"/>
  <c r="U70" i="15"/>
  <c r="V70" i="15"/>
  <c r="W70" i="15"/>
  <c r="X70" i="15"/>
  <c r="D71" i="15"/>
  <c r="E71" i="15"/>
  <c r="F71" i="15"/>
  <c r="G71" i="15"/>
  <c r="H71" i="15"/>
  <c r="I71" i="15"/>
  <c r="J71" i="15"/>
  <c r="K71" i="15"/>
  <c r="L71" i="15"/>
  <c r="M71" i="15"/>
  <c r="N71" i="15"/>
  <c r="O71" i="15"/>
  <c r="P71" i="15"/>
  <c r="Q71" i="15"/>
  <c r="R71" i="15"/>
  <c r="S71" i="15"/>
  <c r="T71" i="15"/>
  <c r="U71" i="15"/>
  <c r="V71" i="15"/>
  <c r="W71" i="15"/>
  <c r="X71" i="15"/>
  <c r="D72" i="15"/>
  <c r="E72" i="15"/>
  <c r="F72" i="15"/>
  <c r="G72" i="15"/>
  <c r="H72" i="15"/>
  <c r="I72" i="15"/>
  <c r="J72" i="15"/>
  <c r="K72" i="15"/>
  <c r="L72" i="15"/>
  <c r="M72" i="15"/>
  <c r="N72" i="15"/>
  <c r="O72" i="15"/>
  <c r="P72" i="15"/>
  <c r="Q72" i="15"/>
  <c r="R72" i="15"/>
  <c r="S72" i="15"/>
  <c r="T72" i="15"/>
  <c r="U72" i="15"/>
  <c r="V72" i="15"/>
  <c r="W72" i="15"/>
  <c r="X72" i="15"/>
  <c r="D73" i="15"/>
  <c r="E73" i="15"/>
  <c r="F73" i="15"/>
  <c r="G73" i="15"/>
  <c r="H73" i="15"/>
  <c r="I73" i="15"/>
  <c r="J73" i="15"/>
  <c r="K73" i="15"/>
  <c r="L73" i="15"/>
  <c r="M73" i="15"/>
  <c r="N73" i="15"/>
  <c r="O73" i="15"/>
  <c r="P73" i="15"/>
  <c r="Q73" i="15"/>
  <c r="R73" i="15"/>
  <c r="S73" i="15"/>
  <c r="T73" i="15"/>
  <c r="U73" i="15"/>
  <c r="V73" i="15"/>
  <c r="W73" i="15"/>
  <c r="X73" i="15"/>
  <c r="D74" i="15"/>
  <c r="E74" i="15"/>
  <c r="F74" i="15"/>
  <c r="G74" i="15"/>
  <c r="H74" i="15"/>
  <c r="I74" i="15"/>
  <c r="J74" i="15"/>
  <c r="K74" i="15"/>
  <c r="L74" i="15"/>
  <c r="M74" i="15"/>
  <c r="N74" i="15"/>
  <c r="O74" i="15"/>
  <c r="P74" i="15"/>
  <c r="Q74" i="15"/>
  <c r="R74" i="15"/>
  <c r="S74" i="15"/>
  <c r="T74" i="15"/>
  <c r="U74" i="15"/>
  <c r="V74" i="15"/>
  <c r="W74" i="15"/>
  <c r="X74" i="15"/>
  <c r="D75" i="15"/>
  <c r="E75" i="15"/>
  <c r="F75" i="15"/>
  <c r="G75" i="15"/>
  <c r="H75" i="15"/>
  <c r="I75" i="15"/>
  <c r="J75" i="15"/>
  <c r="K75" i="15"/>
  <c r="L75" i="15"/>
  <c r="M75" i="15"/>
  <c r="N75" i="15"/>
  <c r="O75" i="15"/>
  <c r="P75" i="15"/>
  <c r="Q75" i="15"/>
  <c r="R75" i="15"/>
  <c r="S75" i="15"/>
  <c r="T75" i="15"/>
  <c r="U75" i="15"/>
  <c r="V75" i="15"/>
  <c r="W75" i="15"/>
  <c r="X75" i="15"/>
  <c r="D76" i="15"/>
  <c r="E76" i="15"/>
  <c r="F76" i="15"/>
  <c r="G76" i="15"/>
  <c r="H76" i="15"/>
  <c r="I76" i="15"/>
  <c r="J76" i="15"/>
  <c r="K76" i="15"/>
  <c r="L76" i="15"/>
  <c r="M76" i="15"/>
  <c r="N76" i="15"/>
  <c r="O76" i="15"/>
  <c r="P76" i="15"/>
  <c r="Q76" i="15"/>
  <c r="R76" i="15"/>
  <c r="S76" i="15"/>
  <c r="T76" i="15"/>
  <c r="U76" i="15"/>
  <c r="V76" i="15"/>
  <c r="W76" i="15"/>
  <c r="X76" i="15"/>
  <c r="D77" i="15"/>
  <c r="E77" i="15"/>
  <c r="F77" i="15"/>
  <c r="G77" i="15"/>
  <c r="H77" i="15"/>
  <c r="I77" i="15"/>
  <c r="J77" i="15"/>
  <c r="K77" i="15"/>
  <c r="L77" i="15"/>
  <c r="M77" i="15"/>
  <c r="N77" i="15"/>
  <c r="O77" i="15"/>
  <c r="P77" i="15"/>
  <c r="Q77" i="15"/>
  <c r="R77" i="15"/>
  <c r="S77" i="15"/>
  <c r="T77" i="15"/>
  <c r="U77" i="15"/>
  <c r="V77" i="15"/>
  <c r="W77" i="15"/>
  <c r="X77" i="15"/>
  <c r="D78" i="15"/>
  <c r="E78" i="15"/>
  <c r="F78" i="15"/>
  <c r="G78" i="15"/>
  <c r="H78" i="15"/>
  <c r="I78" i="15"/>
  <c r="J78" i="15"/>
  <c r="K78" i="15"/>
  <c r="L78" i="15"/>
  <c r="M78" i="15"/>
  <c r="N78" i="15"/>
  <c r="O78" i="15"/>
  <c r="P78" i="15"/>
  <c r="Q78" i="15"/>
  <c r="R78" i="15"/>
  <c r="S78" i="15"/>
  <c r="T78" i="15"/>
  <c r="U78" i="15"/>
  <c r="V78" i="15"/>
  <c r="W78" i="15"/>
  <c r="X78" i="15"/>
  <c r="D79" i="15"/>
  <c r="E79" i="15"/>
  <c r="F79" i="15"/>
  <c r="G79" i="15"/>
  <c r="H79" i="15"/>
  <c r="I79" i="15"/>
  <c r="J79" i="15"/>
  <c r="K79" i="15"/>
  <c r="L79" i="15"/>
  <c r="M79" i="15"/>
  <c r="N79" i="15"/>
  <c r="O79" i="15"/>
  <c r="P79" i="15"/>
  <c r="Q79" i="15"/>
  <c r="R79" i="15"/>
  <c r="S79" i="15"/>
  <c r="T79" i="15"/>
  <c r="U79" i="15"/>
  <c r="V79" i="15"/>
  <c r="W79" i="15"/>
  <c r="X79" i="15"/>
  <c r="D80" i="15"/>
  <c r="E80" i="15"/>
  <c r="F80" i="15"/>
  <c r="G80" i="15"/>
  <c r="H80" i="15"/>
  <c r="I80" i="15"/>
  <c r="J80" i="15"/>
  <c r="K80" i="15"/>
  <c r="L80" i="15"/>
  <c r="M80" i="15"/>
  <c r="N80" i="15"/>
  <c r="O80" i="15"/>
  <c r="P80" i="15"/>
  <c r="Q80" i="15"/>
  <c r="R80" i="15"/>
  <c r="S80" i="15"/>
  <c r="T80" i="15"/>
  <c r="U80" i="15"/>
  <c r="V80" i="15"/>
  <c r="W80" i="15"/>
  <c r="X80" i="15"/>
  <c r="D81" i="15"/>
  <c r="E81" i="15"/>
  <c r="F81" i="15"/>
  <c r="G81" i="15"/>
  <c r="H81" i="15"/>
  <c r="I81" i="15"/>
  <c r="J81" i="15"/>
  <c r="K81" i="15"/>
  <c r="L81" i="15"/>
  <c r="M81" i="15"/>
  <c r="N81" i="15"/>
  <c r="O81" i="15"/>
  <c r="P81" i="15"/>
  <c r="Q81" i="15"/>
  <c r="R81" i="15"/>
  <c r="S81" i="15"/>
  <c r="T81" i="15"/>
  <c r="U81" i="15"/>
  <c r="V81" i="15"/>
  <c r="W81" i="15"/>
  <c r="X81" i="15"/>
  <c r="E62" i="15"/>
  <c r="F62" i="15"/>
  <c r="G62" i="15"/>
  <c r="H62" i="15"/>
  <c r="I62" i="15"/>
  <c r="J62" i="15"/>
  <c r="K62" i="15"/>
  <c r="L62" i="15"/>
  <c r="M62" i="15"/>
  <c r="N62" i="15"/>
  <c r="O62" i="15"/>
  <c r="P62" i="15"/>
  <c r="Q62" i="15"/>
  <c r="R62" i="15"/>
  <c r="S62" i="15"/>
  <c r="T62" i="15"/>
  <c r="U62" i="15"/>
  <c r="V62" i="15"/>
  <c r="W62" i="15"/>
  <c r="X62" i="15"/>
  <c r="D62" i="15"/>
  <c r="C114" i="14"/>
  <c r="B96" i="14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95" i="14"/>
  <c r="D93" i="14"/>
  <c r="D114" i="14" s="1"/>
  <c r="W88" i="14"/>
  <c r="C86" i="14"/>
  <c r="B67" i="14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D65" i="14"/>
  <c r="E65" i="14" s="1"/>
  <c r="C58" i="14"/>
  <c r="W57" i="14"/>
  <c r="W113" i="14" s="1"/>
  <c r="V57" i="14"/>
  <c r="V113" i="14" s="1"/>
  <c r="U57" i="14"/>
  <c r="U113" i="14" s="1"/>
  <c r="T57" i="14"/>
  <c r="T113" i="14" s="1"/>
  <c r="S57" i="14"/>
  <c r="S113" i="14" s="1"/>
  <c r="R57" i="14"/>
  <c r="R113" i="14" s="1"/>
  <c r="Q57" i="14"/>
  <c r="Q113" i="14" s="1"/>
  <c r="P57" i="14"/>
  <c r="P113" i="14" s="1"/>
  <c r="O57" i="14"/>
  <c r="O113" i="14" s="1"/>
  <c r="N57" i="14"/>
  <c r="N113" i="14" s="1"/>
  <c r="M57" i="14"/>
  <c r="M113" i="14" s="1"/>
  <c r="L57" i="14"/>
  <c r="L113" i="14" s="1"/>
  <c r="K57" i="14"/>
  <c r="K113" i="14" s="1"/>
  <c r="J57" i="14"/>
  <c r="J113" i="14" s="1"/>
  <c r="I57" i="14"/>
  <c r="I113" i="14" s="1"/>
  <c r="H57" i="14"/>
  <c r="H113" i="14" s="1"/>
  <c r="G57" i="14"/>
  <c r="G113" i="14" s="1"/>
  <c r="F57" i="14"/>
  <c r="F113" i="14" s="1"/>
  <c r="E57" i="14"/>
  <c r="E113" i="14" s="1"/>
  <c r="D57" i="14"/>
  <c r="D113" i="14" s="1"/>
  <c r="C57" i="14"/>
  <c r="C113" i="14" s="1"/>
  <c r="W56" i="14"/>
  <c r="W112" i="14" s="1"/>
  <c r="V56" i="14"/>
  <c r="V112" i="14" s="1"/>
  <c r="U56" i="14"/>
  <c r="U112" i="14" s="1"/>
  <c r="T56" i="14"/>
  <c r="T112" i="14" s="1"/>
  <c r="S56" i="14"/>
  <c r="S112" i="14" s="1"/>
  <c r="R56" i="14"/>
  <c r="R112" i="14" s="1"/>
  <c r="Q56" i="14"/>
  <c r="Q112" i="14" s="1"/>
  <c r="P56" i="14"/>
  <c r="P112" i="14" s="1"/>
  <c r="O56" i="14"/>
  <c r="O112" i="14" s="1"/>
  <c r="N56" i="14"/>
  <c r="N112" i="14" s="1"/>
  <c r="M56" i="14"/>
  <c r="M112" i="14" s="1"/>
  <c r="L56" i="14"/>
  <c r="L112" i="14" s="1"/>
  <c r="K56" i="14"/>
  <c r="K112" i="14" s="1"/>
  <c r="J56" i="14"/>
  <c r="J112" i="14" s="1"/>
  <c r="I56" i="14"/>
  <c r="I112" i="14" s="1"/>
  <c r="H56" i="14"/>
  <c r="H112" i="14" s="1"/>
  <c r="G56" i="14"/>
  <c r="G112" i="14" s="1"/>
  <c r="F56" i="14"/>
  <c r="F112" i="14" s="1"/>
  <c r="E56" i="14"/>
  <c r="E112" i="14" s="1"/>
  <c r="D56" i="14"/>
  <c r="D112" i="14" s="1"/>
  <c r="C56" i="14"/>
  <c r="C112" i="14" s="1"/>
  <c r="W55" i="14"/>
  <c r="W111" i="14" s="1"/>
  <c r="V55" i="14"/>
  <c r="V111" i="14" s="1"/>
  <c r="U55" i="14"/>
  <c r="U111" i="14" s="1"/>
  <c r="T55" i="14"/>
  <c r="T111" i="14" s="1"/>
  <c r="S55" i="14"/>
  <c r="S111" i="14" s="1"/>
  <c r="R55" i="14"/>
  <c r="R111" i="14" s="1"/>
  <c r="Q55" i="14"/>
  <c r="Q111" i="14" s="1"/>
  <c r="P55" i="14"/>
  <c r="P111" i="14" s="1"/>
  <c r="O55" i="14"/>
  <c r="O111" i="14" s="1"/>
  <c r="N55" i="14"/>
  <c r="N111" i="14" s="1"/>
  <c r="M55" i="14"/>
  <c r="M111" i="14" s="1"/>
  <c r="L55" i="14"/>
  <c r="L111" i="14" s="1"/>
  <c r="K55" i="14"/>
  <c r="K111" i="14" s="1"/>
  <c r="J55" i="14"/>
  <c r="J111" i="14" s="1"/>
  <c r="I55" i="14"/>
  <c r="I111" i="14" s="1"/>
  <c r="H55" i="14"/>
  <c r="H111" i="14" s="1"/>
  <c r="G55" i="14"/>
  <c r="G111" i="14" s="1"/>
  <c r="F55" i="14"/>
  <c r="F111" i="14" s="1"/>
  <c r="E55" i="14"/>
  <c r="E111" i="14" s="1"/>
  <c r="D55" i="14"/>
  <c r="D111" i="14" s="1"/>
  <c r="C55" i="14"/>
  <c r="C111" i="14" s="1"/>
  <c r="W54" i="14"/>
  <c r="W110" i="14" s="1"/>
  <c r="V54" i="14"/>
  <c r="V110" i="14" s="1"/>
  <c r="U54" i="14"/>
  <c r="U110" i="14" s="1"/>
  <c r="T54" i="14"/>
  <c r="T110" i="14" s="1"/>
  <c r="S54" i="14"/>
  <c r="S110" i="14" s="1"/>
  <c r="R54" i="14"/>
  <c r="R110" i="14" s="1"/>
  <c r="Q54" i="14"/>
  <c r="Q110" i="14" s="1"/>
  <c r="P54" i="14"/>
  <c r="P110" i="14" s="1"/>
  <c r="O54" i="14"/>
  <c r="O110" i="14" s="1"/>
  <c r="N54" i="14"/>
  <c r="N110" i="14" s="1"/>
  <c r="M54" i="14"/>
  <c r="M110" i="14" s="1"/>
  <c r="L54" i="14"/>
  <c r="L110" i="14" s="1"/>
  <c r="K54" i="14"/>
  <c r="K110" i="14" s="1"/>
  <c r="J54" i="14"/>
  <c r="J110" i="14" s="1"/>
  <c r="I54" i="14"/>
  <c r="I110" i="14" s="1"/>
  <c r="H54" i="14"/>
  <c r="H110" i="14" s="1"/>
  <c r="G54" i="14"/>
  <c r="G110" i="14" s="1"/>
  <c r="F54" i="14"/>
  <c r="F110" i="14" s="1"/>
  <c r="E54" i="14"/>
  <c r="E110" i="14" s="1"/>
  <c r="D54" i="14"/>
  <c r="D110" i="14" s="1"/>
  <c r="C54" i="14"/>
  <c r="C110" i="14" s="1"/>
  <c r="W53" i="14"/>
  <c r="W109" i="14" s="1"/>
  <c r="V53" i="14"/>
  <c r="V109" i="14" s="1"/>
  <c r="U53" i="14"/>
  <c r="U109" i="14" s="1"/>
  <c r="T53" i="14"/>
  <c r="T109" i="14" s="1"/>
  <c r="S53" i="14"/>
  <c r="S109" i="14" s="1"/>
  <c r="R53" i="14"/>
  <c r="R109" i="14" s="1"/>
  <c r="Q53" i="14"/>
  <c r="Q109" i="14" s="1"/>
  <c r="P53" i="14"/>
  <c r="P109" i="14" s="1"/>
  <c r="O53" i="14"/>
  <c r="O109" i="14" s="1"/>
  <c r="N53" i="14"/>
  <c r="N109" i="14" s="1"/>
  <c r="M53" i="14"/>
  <c r="M109" i="14" s="1"/>
  <c r="L53" i="14"/>
  <c r="L109" i="14" s="1"/>
  <c r="K53" i="14"/>
  <c r="K109" i="14" s="1"/>
  <c r="J53" i="14"/>
  <c r="J109" i="14" s="1"/>
  <c r="I53" i="14"/>
  <c r="I109" i="14" s="1"/>
  <c r="H53" i="14"/>
  <c r="H109" i="14" s="1"/>
  <c r="G53" i="14"/>
  <c r="G109" i="14" s="1"/>
  <c r="F53" i="14"/>
  <c r="F109" i="14" s="1"/>
  <c r="E53" i="14"/>
  <c r="E109" i="14" s="1"/>
  <c r="D53" i="14"/>
  <c r="D109" i="14" s="1"/>
  <c r="C53" i="14"/>
  <c r="C109" i="14" s="1"/>
  <c r="W52" i="14"/>
  <c r="W108" i="14" s="1"/>
  <c r="V52" i="14"/>
  <c r="V108" i="14" s="1"/>
  <c r="U52" i="14"/>
  <c r="U108" i="14" s="1"/>
  <c r="T52" i="14"/>
  <c r="T108" i="14" s="1"/>
  <c r="S52" i="14"/>
  <c r="S108" i="14" s="1"/>
  <c r="R52" i="14"/>
  <c r="R108" i="14" s="1"/>
  <c r="Q52" i="14"/>
  <c r="Q108" i="14" s="1"/>
  <c r="P52" i="14"/>
  <c r="P108" i="14" s="1"/>
  <c r="O52" i="14"/>
  <c r="O108" i="14" s="1"/>
  <c r="N52" i="14"/>
  <c r="N108" i="14" s="1"/>
  <c r="M52" i="14"/>
  <c r="M108" i="14" s="1"/>
  <c r="L52" i="14"/>
  <c r="L108" i="14" s="1"/>
  <c r="K52" i="14"/>
  <c r="K108" i="14" s="1"/>
  <c r="J52" i="14"/>
  <c r="J108" i="14" s="1"/>
  <c r="I52" i="14"/>
  <c r="I108" i="14" s="1"/>
  <c r="H52" i="14"/>
  <c r="H108" i="14" s="1"/>
  <c r="G52" i="14"/>
  <c r="G108" i="14" s="1"/>
  <c r="F52" i="14"/>
  <c r="F108" i="14" s="1"/>
  <c r="E52" i="14"/>
  <c r="E108" i="14" s="1"/>
  <c r="D52" i="14"/>
  <c r="D108" i="14" s="1"/>
  <c r="C52" i="14"/>
  <c r="C108" i="14" s="1"/>
  <c r="W51" i="14"/>
  <c r="W107" i="14" s="1"/>
  <c r="V51" i="14"/>
  <c r="V107" i="14" s="1"/>
  <c r="U51" i="14"/>
  <c r="U107" i="14" s="1"/>
  <c r="T51" i="14"/>
  <c r="T107" i="14" s="1"/>
  <c r="S51" i="14"/>
  <c r="S107" i="14" s="1"/>
  <c r="R51" i="14"/>
  <c r="R107" i="14" s="1"/>
  <c r="Q51" i="14"/>
  <c r="Q107" i="14" s="1"/>
  <c r="P51" i="14"/>
  <c r="P107" i="14" s="1"/>
  <c r="O51" i="14"/>
  <c r="O107" i="14" s="1"/>
  <c r="N51" i="14"/>
  <c r="N107" i="14" s="1"/>
  <c r="M51" i="14"/>
  <c r="M107" i="14" s="1"/>
  <c r="L51" i="14"/>
  <c r="L107" i="14" s="1"/>
  <c r="K51" i="14"/>
  <c r="K107" i="14" s="1"/>
  <c r="J51" i="14"/>
  <c r="J107" i="14" s="1"/>
  <c r="I51" i="14"/>
  <c r="I107" i="14" s="1"/>
  <c r="H51" i="14"/>
  <c r="H107" i="14" s="1"/>
  <c r="G51" i="14"/>
  <c r="G107" i="14" s="1"/>
  <c r="F51" i="14"/>
  <c r="F107" i="14" s="1"/>
  <c r="E51" i="14"/>
  <c r="E107" i="14" s="1"/>
  <c r="D51" i="14"/>
  <c r="D107" i="14" s="1"/>
  <c r="C51" i="14"/>
  <c r="C107" i="14" s="1"/>
  <c r="W50" i="14"/>
  <c r="W106" i="14" s="1"/>
  <c r="V50" i="14"/>
  <c r="V106" i="14" s="1"/>
  <c r="U50" i="14"/>
  <c r="U106" i="14" s="1"/>
  <c r="T50" i="14"/>
  <c r="T106" i="14" s="1"/>
  <c r="S50" i="14"/>
  <c r="S106" i="14" s="1"/>
  <c r="R50" i="14"/>
  <c r="R106" i="14" s="1"/>
  <c r="Q50" i="14"/>
  <c r="Q106" i="14" s="1"/>
  <c r="P50" i="14"/>
  <c r="P106" i="14" s="1"/>
  <c r="O50" i="14"/>
  <c r="O106" i="14" s="1"/>
  <c r="N50" i="14"/>
  <c r="N106" i="14" s="1"/>
  <c r="M50" i="14"/>
  <c r="M106" i="14" s="1"/>
  <c r="L50" i="14"/>
  <c r="L106" i="14" s="1"/>
  <c r="K50" i="14"/>
  <c r="K106" i="14" s="1"/>
  <c r="J50" i="14"/>
  <c r="J106" i="14" s="1"/>
  <c r="I50" i="14"/>
  <c r="I106" i="14" s="1"/>
  <c r="H50" i="14"/>
  <c r="H106" i="14" s="1"/>
  <c r="G50" i="14"/>
  <c r="G106" i="14" s="1"/>
  <c r="F50" i="14"/>
  <c r="F106" i="14" s="1"/>
  <c r="E50" i="14"/>
  <c r="E106" i="14" s="1"/>
  <c r="D50" i="14"/>
  <c r="D106" i="14" s="1"/>
  <c r="C50" i="14"/>
  <c r="C106" i="14" s="1"/>
  <c r="W49" i="14"/>
  <c r="W105" i="14" s="1"/>
  <c r="V49" i="14"/>
  <c r="V105" i="14" s="1"/>
  <c r="U49" i="14"/>
  <c r="U105" i="14" s="1"/>
  <c r="T49" i="14"/>
  <c r="T105" i="14" s="1"/>
  <c r="S49" i="14"/>
  <c r="S105" i="14" s="1"/>
  <c r="R49" i="14"/>
  <c r="R105" i="14" s="1"/>
  <c r="Q49" i="14"/>
  <c r="Q105" i="14" s="1"/>
  <c r="P49" i="14"/>
  <c r="P105" i="14" s="1"/>
  <c r="O49" i="14"/>
  <c r="O105" i="14" s="1"/>
  <c r="N49" i="14"/>
  <c r="N105" i="14" s="1"/>
  <c r="M49" i="14"/>
  <c r="M105" i="14" s="1"/>
  <c r="L49" i="14"/>
  <c r="L105" i="14" s="1"/>
  <c r="K49" i="14"/>
  <c r="K105" i="14" s="1"/>
  <c r="J49" i="14"/>
  <c r="J105" i="14" s="1"/>
  <c r="I49" i="14"/>
  <c r="I105" i="14" s="1"/>
  <c r="H49" i="14"/>
  <c r="H105" i="14" s="1"/>
  <c r="G49" i="14"/>
  <c r="G105" i="14" s="1"/>
  <c r="F49" i="14"/>
  <c r="F105" i="14" s="1"/>
  <c r="E49" i="14"/>
  <c r="E105" i="14" s="1"/>
  <c r="D49" i="14"/>
  <c r="D105" i="14" s="1"/>
  <c r="C49" i="14"/>
  <c r="C105" i="14" s="1"/>
  <c r="W48" i="14"/>
  <c r="W104" i="14" s="1"/>
  <c r="V48" i="14"/>
  <c r="V104" i="14" s="1"/>
  <c r="U48" i="14"/>
  <c r="U104" i="14" s="1"/>
  <c r="T48" i="14"/>
  <c r="T104" i="14" s="1"/>
  <c r="S48" i="14"/>
  <c r="S104" i="14" s="1"/>
  <c r="R48" i="14"/>
  <c r="R104" i="14" s="1"/>
  <c r="Q48" i="14"/>
  <c r="Q104" i="14" s="1"/>
  <c r="P48" i="14"/>
  <c r="P104" i="14" s="1"/>
  <c r="O48" i="14"/>
  <c r="O104" i="14" s="1"/>
  <c r="N48" i="14"/>
  <c r="N104" i="14" s="1"/>
  <c r="M48" i="14"/>
  <c r="M104" i="14" s="1"/>
  <c r="L48" i="14"/>
  <c r="L104" i="14" s="1"/>
  <c r="K48" i="14"/>
  <c r="K104" i="14" s="1"/>
  <c r="J48" i="14"/>
  <c r="J104" i="14" s="1"/>
  <c r="I48" i="14"/>
  <c r="I104" i="14" s="1"/>
  <c r="H48" i="14"/>
  <c r="H104" i="14" s="1"/>
  <c r="G48" i="14"/>
  <c r="G104" i="14" s="1"/>
  <c r="F48" i="14"/>
  <c r="F104" i="14" s="1"/>
  <c r="E48" i="14"/>
  <c r="E104" i="14" s="1"/>
  <c r="D48" i="14"/>
  <c r="D104" i="14" s="1"/>
  <c r="C48" i="14"/>
  <c r="C104" i="14" s="1"/>
  <c r="W47" i="14"/>
  <c r="W103" i="14" s="1"/>
  <c r="V47" i="14"/>
  <c r="V103" i="14" s="1"/>
  <c r="U47" i="14"/>
  <c r="U103" i="14" s="1"/>
  <c r="T47" i="14"/>
  <c r="T103" i="14" s="1"/>
  <c r="S47" i="14"/>
  <c r="S103" i="14" s="1"/>
  <c r="R47" i="14"/>
  <c r="R103" i="14" s="1"/>
  <c r="Q47" i="14"/>
  <c r="Q103" i="14" s="1"/>
  <c r="P47" i="14"/>
  <c r="P103" i="14" s="1"/>
  <c r="O47" i="14"/>
  <c r="O103" i="14" s="1"/>
  <c r="N47" i="14"/>
  <c r="N103" i="14" s="1"/>
  <c r="M47" i="14"/>
  <c r="M103" i="14" s="1"/>
  <c r="L47" i="14"/>
  <c r="L103" i="14" s="1"/>
  <c r="K47" i="14"/>
  <c r="K103" i="14" s="1"/>
  <c r="J47" i="14"/>
  <c r="J103" i="14" s="1"/>
  <c r="I47" i="14"/>
  <c r="I103" i="14" s="1"/>
  <c r="H47" i="14"/>
  <c r="H103" i="14" s="1"/>
  <c r="G47" i="14"/>
  <c r="G103" i="14" s="1"/>
  <c r="F47" i="14"/>
  <c r="F103" i="14" s="1"/>
  <c r="E47" i="14"/>
  <c r="E103" i="14" s="1"/>
  <c r="D47" i="14"/>
  <c r="D103" i="14" s="1"/>
  <c r="C47" i="14"/>
  <c r="C103" i="14" s="1"/>
  <c r="W46" i="14"/>
  <c r="W102" i="14" s="1"/>
  <c r="V46" i="14"/>
  <c r="V102" i="14" s="1"/>
  <c r="U46" i="14"/>
  <c r="U102" i="14" s="1"/>
  <c r="T46" i="14"/>
  <c r="T102" i="14" s="1"/>
  <c r="S46" i="14"/>
  <c r="S102" i="14" s="1"/>
  <c r="R46" i="14"/>
  <c r="R102" i="14" s="1"/>
  <c r="Q46" i="14"/>
  <c r="Q102" i="14" s="1"/>
  <c r="P46" i="14"/>
  <c r="P102" i="14" s="1"/>
  <c r="O46" i="14"/>
  <c r="O102" i="14" s="1"/>
  <c r="N46" i="14"/>
  <c r="N102" i="14" s="1"/>
  <c r="M46" i="14"/>
  <c r="M102" i="14" s="1"/>
  <c r="L46" i="14"/>
  <c r="L102" i="14" s="1"/>
  <c r="K46" i="14"/>
  <c r="K102" i="14" s="1"/>
  <c r="J46" i="14"/>
  <c r="J102" i="14" s="1"/>
  <c r="I46" i="14"/>
  <c r="I102" i="14" s="1"/>
  <c r="H46" i="14"/>
  <c r="H102" i="14" s="1"/>
  <c r="G46" i="14"/>
  <c r="G102" i="14" s="1"/>
  <c r="F46" i="14"/>
  <c r="F102" i="14" s="1"/>
  <c r="E46" i="14"/>
  <c r="E102" i="14" s="1"/>
  <c r="D46" i="14"/>
  <c r="D102" i="14" s="1"/>
  <c r="C46" i="14"/>
  <c r="C102" i="14" s="1"/>
  <c r="W45" i="14"/>
  <c r="W101" i="14" s="1"/>
  <c r="V45" i="14"/>
  <c r="V101" i="14" s="1"/>
  <c r="U45" i="14"/>
  <c r="U101" i="14" s="1"/>
  <c r="T45" i="14"/>
  <c r="T101" i="14" s="1"/>
  <c r="S45" i="14"/>
  <c r="S101" i="14" s="1"/>
  <c r="R45" i="14"/>
  <c r="R101" i="14" s="1"/>
  <c r="Q45" i="14"/>
  <c r="Q101" i="14" s="1"/>
  <c r="P45" i="14"/>
  <c r="P101" i="14" s="1"/>
  <c r="O45" i="14"/>
  <c r="O101" i="14" s="1"/>
  <c r="N45" i="14"/>
  <c r="N101" i="14" s="1"/>
  <c r="M45" i="14"/>
  <c r="M101" i="14" s="1"/>
  <c r="L45" i="14"/>
  <c r="L101" i="14" s="1"/>
  <c r="K45" i="14"/>
  <c r="K101" i="14" s="1"/>
  <c r="J45" i="14"/>
  <c r="J101" i="14" s="1"/>
  <c r="I45" i="14"/>
  <c r="I101" i="14" s="1"/>
  <c r="H45" i="14"/>
  <c r="H101" i="14" s="1"/>
  <c r="G45" i="14"/>
  <c r="G101" i="14" s="1"/>
  <c r="F45" i="14"/>
  <c r="F101" i="14" s="1"/>
  <c r="E45" i="14"/>
  <c r="E101" i="14" s="1"/>
  <c r="D45" i="14"/>
  <c r="D101" i="14" s="1"/>
  <c r="C45" i="14"/>
  <c r="C101" i="14" s="1"/>
  <c r="W44" i="14"/>
  <c r="W100" i="14" s="1"/>
  <c r="V44" i="14"/>
  <c r="V100" i="14" s="1"/>
  <c r="U44" i="14"/>
  <c r="U100" i="14" s="1"/>
  <c r="T44" i="14"/>
  <c r="T100" i="14" s="1"/>
  <c r="S44" i="14"/>
  <c r="S100" i="14" s="1"/>
  <c r="R44" i="14"/>
  <c r="R100" i="14" s="1"/>
  <c r="Q44" i="14"/>
  <c r="Q100" i="14" s="1"/>
  <c r="P44" i="14"/>
  <c r="P100" i="14" s="1"/>
  <c r="O44" i="14"/>
  <c r="O100" i="14" s="1"/>
  <c r="N44" i="14"/>
  <c r="N100" i="14" s="1"/>
  <c r="M44" i="14"/>
  <c r="M100" i="14" s="1"/>
  <c r="L44" i="14"/>
  <c r="L100" i="14" s="1"/>
  <c r="K44" i="14"/>
  <c r="K100" i="14" s="1"/>
  <c r="J44" i="14"/>
  <c r="J100" i="14" s="1"/>
  <c r="I44" i="14"/>
  <c r="I100" i="14" s="1"/>
  <c r="H44" i="14"/>
  <c r="H100" i="14" s="1"/>
  <c r="G44" i="14"/>
  <c r="G100" i="14" s="1"/>
  <c r="F44" i="14"/>
  <c r="F100" i="14" s="1"/>
  <c r="E44" i="14"/>
  <c r="E100" i="14" s="1"/>
  <c r="D44" i="14"/>
  <c r="D100" i="14" s="1"/>
  <c r="C44" i="14"/>
  <c r="C100" i="14" s="1"/>
  <c r="W43" i="14"/>
  <c r="W99" i="14" s="1"/>
  <c r="V43" i="14"/>
  <c r="V99" i="14" s="1"/>
  <c r="U43" i="14"/>
  <c r="U99" i="14" s="1"/>
  <c r="T43" i="14"/>
  <c r="T99" i="14" s="1"/>
  <c r="S43" i="14"/>
  <c r="S99" i="14" s="1"/>
  <c r="R43" i="14"/>
  <c r="R99" i="14" s="1"/>
  <c r="Q43" i="14"/>
  <c r="Q99" i="14" s="1"/>
  <c r="P43" i="14"/>
  <c r="P99" i="14" s="1"/>
  <c r="O43" i="14"/>
  <c r="O99" i="14" s="1"/>
  <c r="N43" i="14"/>
  <c r="N99" i="14" s="1"/>
  <c r="M43" i="14"/>
  <c r="M99" i="14" s="1"/>
  <c r="L43" i="14"/>
  <c r="L99" i="14" s="1"/>
  <c r="K43" i="14"/>
  <c r="K99" i="14" s="1"/>
  <c r="J43" i="14"/>
  <c r="J99" i="14" s="1"/>
  <c r="I43" i="14"/>
  <c r="I99" i="14" s="1"/>
  <c r="H43" i="14"/>
  <c r="H99" i="14" s="1"/>
  <c r="G43" i="14"/>
  <c r="G99" i="14" s="1"/>
  <c r="F43" i="14"/>
  <c r="F99" i="14" s="1"/>
  <c r="E43" i="14"/>
  <c r="E99" i="14" s="1"/>
  <c r="D43" i="14"/>
  <c r="D99" i="14" s="1"/>
  <c r="C43" i="14"/>
  <c r="C99" i="14" s="1"/>
  <c r="W42" i="14"/>
  <c r="W98" i="14" s="1"/>
  <c r="V42" i="14"/>
  <c r="V98" i="14" s="1"/>
  <c r="U42" i="14"/>
  <c r="U98" i="14" s="1"/>
  <c r="T42" i="14"/>
  <c r="T98" i="14" s="1"/>
  <c r="S42" i="14"/>
  <c r="S98" i="14" s="1"/>
  <c r="R42" i="14"/>
  <c r="R98" i="14" s="1"/>
  <c r="Q42" i="14"/>
  <c r="Q98" i="14" s="1"/>
  <c r="P42" i="14"/>
  <c r="P98" i="14" s="1"/>
  <c r="O42" i="14"/>
  <c r="O98" i="14" s="1"/>
  <c r="N42" i="14"/>
  <c r="N98" i="14" s="1"/>
  <c r="M42" i="14"/>
  <c r="M98" i="14" s="1"/>
  <c r="L42" i="14"/>
  <c r="L98" i="14" s="1"/>
  <c r="K42" i="14"/>
  <c r="K98" i="14" s="1"/>
  <c r="J42" i="14"/>
  <c r="J98" i="14" s="1"/>
  <c r="I42" i="14"/>
  <c r="I98" i="14" s="1"/>
  <c r="H42" i="14"/>
  <c r="H98" i="14" s="1"/>
  <c r="G42" i="14"/>
  <c r="G98" i="14" s="1"/>
  <c r="F42" i="14"/>
  <c r="F98" i="14" s="1"/>
  <c r="E42" i="14"/>
  <c r="E98" i="14" s="1"/>
  <c r="D42" i="14"/>
  <c r="D98" i="14" s="1"/>
  <c r="C42" i="14"/>
  <c r="C98" i="14" s="1"/>
  <c r="W41" i="14"/>
  <c r="W97" i="14" s="1"/>
  <c r="V41" i="14"/>
  <c r="V97" i="14" s="1"/>
  <c r="U41" i="14"/>
  <c r="U97" i="14" s="1"/>
  <c r="T41" i="14"/>
  <c r="T97" i="14" s="1"/>
  <c r="S41" i="14"/>
  <c r="S97" i="14" s="1"/>
  <c r="R41" i="14"/>
  <c r="R97" i="14" s="1"/>
  <c r="Q41" i="14"/>
  <c r="Q97" i="14" s="1"/>
  <c r="P41" i="14"/>
  <c r="P97" i="14" s="1"/>
  <c r="O41" i="14"/>
  <c r="O97" i="14" s="1"/>
  <c r="N41" i="14"/>
  <c r="N97" i="14" s="1"/>
  <c r="M41" i="14"/>
  <c r="M97" i="14" s="1"/>
  <c r="L41" i="14"/>
  <c r="L97" i="14" s="1"/>
  <c r="K41" i="14"/>
  <c r="K97" i="14" s="1"/>
  <c r="J41" i="14"/>
  <c r="J97" i="14" s="1"/>
  <c r="I41" i="14"/>
  <c r="I97" i="14" s="1"/>
  <c r="H41" i="14"/>
  <c r="H97" i="14" s="1"/>
  <c r="G41" i="14"/>
  <c r="G97" i="14" s="1"/>
  <c r="F41" i="14"/>
  <c r="F97" i="14" s="1"/>
  <c r="E41" i="14"/>
  <c r="E97" i="14" s="1"/>
  <c r="D41" i="14"/>
  <c r="D97" i="14" s="1"/>
  <c r="C41" i="14"/>
  <c r="C97" i="14" s="1"/>
  <c r="W40" i="14"/>
  <c r="W96" i="14" s="1"/>
  <c r="V40" i="14"/>
  <c r="V96" i="14" s="1"/>
  <c r="U40" i="14"/>
  <c r="U96" i="14" s="1"/>
  <c r="T40" i="14"/>
  <c r="T96" i="14" s="1"/>
  <c r="S40" i="14"/>
  <c r="S96" i="14" s="1"/>
  <c r="R40" i="14"/>
  <c r="R96" i="14" s="1"/>
  <c r="Q40" i="14"/>
  <c r="Q96" i="14" s="1"/>
  <c r="P40" i="14"/>
  <c r="P96" i="14" s="1"/>
  <c r="O40" i="14"/>
  <c r="O96" i="14" s="1"/>
  <c r="N40" i="14"/>
  <c r="N96" i="14" s="1"/>
  <c r="M40" i="14"/>
  <c r="M96" i="14" s="1"/>
  <c r="L40" i="14"/>
  <c r="L96" i="14" s="1"/>
  <c r="K40" i="14"/>
  <c r="K96" i="14" s="1"/>
  <c r="J40" i="14"/>
  <c r="J96" i="14" s="1"/>
  <c r="I40" i="14"/>
  <c r="I96" i="14" s="1"/>
  <c r="H40" i="14"/>
  <c r="H96" i="14" s="1"/>
  <c r="G40" i="14"/>
  <c r="G96" i="14" s="1"/>
  <c r="F40" i="14"/>
  <c r="F96" i="14" s="1"/>
  <c r="E40" i="14"/>
  <c r="E96" i="14" s="1"/>
  <c r="D40" i="14"/>
  <c r="D96" i="14" s="1"/>
  <c r="C40" i="14"/>
  <c r="C96" i="14" s="1"/>
  <c r="B40" i="14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W39" i="14"/>
  <c r="W95" i="14" s="1"/>
  <c r="V39" i="14"/>
  <c r="V95" i="14" s="1"/>
  <c r="U39" i="14"/>
  <c r="U95" i="14" s="1"/>
  <c r="T39" i="14"/>
  <c r="T95" i="14" s="1"/>
  <c r="S39" i="14"/>
  <c r="S95" i="14" s="1"/>
  <c r="R39" i="14"/>
  <c r="R95" i="14" s="1"/>
  <c r="Q39" i="14"/>
  <c r="Q95" i="14" s="1"/>
  <c r="P39" i="14"/>
  <c r="P95" i="14" s="1"/>
  <c r="O39" i="14"/>
  <c r="O95" i="14" s="1"/>
  <c r="N39" i="14"/>
  <c r="N95" i="14" s="1"/>
  <c r="M39" i="14"/>
  <c r="M95" i="14" s="1"/>
  <c r="L39" i="14"/>
  <c r="L95" i="14" s="1"/>
  <c r="K39" i="14"/>
  <c r="K95" i="14" s="1"/>
  <c r="J39" i="14"/>
  <c r="J95" i="14" s="1"/>
  <c r="I39" i="14"/>
  <c r="I95" i="14" s="1"/>
  <c r="H39" i="14"/>
  <c r="H95" i="14" s="1"/>
  <c r="G39" i="14"/>
  <c r="G95" i="14" s="1"/>
  <c r="F39" i="14"/>
  <c r="F95" i="14" s="1"/>
  <c r="E39" i="14"/>
  <c r="E95" i="14" s="1"/>
  <c r="D39" i="14"/>
  <c r="D95" i="14" s="1"/>
  <c r="C39" i="14"/>
  <c r="C95" i="14" s="1"/>
  <c r="B39" i="14"/>
  <c r="W38" i="14"/>
  <c r="W94" i="14" s="1"/>
  <c r="V38" i="14"/>
  <c r="V94" i="14" s="1"/>
  <c r="U38" i="14"/>
  <c r="U94" i="14" s="1"/>
  <c r="T38" i="14"/>
  <c r="T94" i="14" s="1"/>
  <c r="S38" i="14"/>
  <c r="S94" i="14" s="1"/>
  <c r="R38" i="14"/>
  <c r="R94" i="14" s="1"/>
  <c r="Q38" i="14"/>
  <c r="Q94" i="14" s="1"/>
  <c r="P38" i="14"/>
  <c r="P94" i="14" s="1"/>
  <c r="O38" i="14"/>
  <c r="O94" i="14" s="1"/>
  <c r="N38" i="14"/>
  <c r="N94" i="14" s="1"/>
  <c r="M38" i="14"/>
  <c r="M94" i="14" s="1"/>
  <c r="L38" i="14"/>
  <c r="L94" i="14" s="1"/>
  <c r="K38" i="14"/>
  <c r="K94" i="14" s="1"/>
  <c r="J38" i="14"/>
  <c r="J94" i="14" s="1"/>
  <c r="I38" i="14"/>
  <c r="I94" i="14" s="1"/>
  <c r="H38" i="14"/>
  <c r="H94" i="14" s="1"/>
  <c r="G38" i="14"/>
  <c r="G94" i="14" s="1"/>
  <c r="F38" i="14"/>
  <c r="F94" i="14" s="1"/>
  <c r="E38" i="14"/>
  <c r="E94" i="14" s="1"/>
  <c r="D38" i="14"/>
  <c r="D94" i="14" s="1"/>
  <c r="C38" i="14"/>
  <c r="C94" i="14" s="1"/>
  <c r="D37" i="14"/>
  <c r="D30" i="14"/>
  <c r="C30" i="14"/>
  <c r="B11" i="14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D9" i="14"/>
  <c r="E9" i="14" s="1"/>
  <c r="W88" i="13"/>
  <c r="T106" i="13"/>
  <c r="C114" i="13"/>
  <c r="B95" i="13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D93" i="13"/>
  <c r="E93" i="13" s="1"/>
  <c r="C86" i="13"/>
  <c r="B67" i="13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D65" i="13"/>
  <c r="E65" i="13" s="1"/>
  <c r="C39" i="13"/>
  <c r="C95" i="13" s="1"/>
  <c r="D39" i="13"/>
  <c r="D95" i="13" s="1"/>
  <c r="E39" i="13"/>
  <c r="E95" i="13" s="1"/>
  <c r="F39" i="13"/>
  <c r="F95" i="13" s="1"/>
  <c r="G39" i="13"/>
  <c r="G95" i="13" s="1"/>
  <c r="H39" i="13"/>
  <c r="H95" i="13" s="1"/>
  <c r="I39" i="13"/>
  <c r="I95" i="13" s="1"/>
  <c r="J39" i="13"/>
  <c r="J95" i="13" s="1"/>
  <c r="K39" i="13"/>
  <c r="K95" i="13" s="1"/>
  <c r="L39" i="13"/>
  <c r="L95" i="13" s="1"/>
  <c r="M39" i="13"/>
  <c r="M95" i="13" s="1"/>
  <c r="N39" i="13"/>
  <c r="N95" i="13" s="1"/>
  <c r="O39" i="13"/>
  <c r="O95" i="13" s="1"/>
  <c r="P39" i="13"/>
  <c r="P95" i="13" s="1"/>
  <c r="Q39" i="13"/>
  <c r="Q95" i="13" s="1"/>
  <c r="R39" i="13"/>
  <c r="R95" i="13" s="1"/>
  <c r="S39" i="13"/>
  <c r="S95" i="13" s="1"/>
  <c r="T39" i="13"/>
  <c r="T95" i="13" s="1"/>
  <c r="U39" i="13"/>
  <c r="U95" i="13" s="1"/>
  <c r="V39" i="13"/>
  <c r="V95" i="13" s="1"/>
  <c r="W39" i="13"/>
  <c r="W95" i="13" s="1"/>
  <c r="C40" i="13"/>
  <c r="C96" i="13" s="1"/>
  <c r="D40" i="13"/>
  <c r="D96" i="13" s="1"/>
  <c r="E40" i="13"/>
  <c r="E96" i="13" s="1"/>
  <c r="F40" i="13"/>
  <c r="F96" i="13" s="1"/>
  <c r="G40" i="13"/>
  <c r="G96" i="13" s="1"/>
  <c r="H40" i="13"/>
  <c r="H96" i="13" s="1"/>
  <c r="I40" i="13"/>
  <c r="I96" i="13" s="1"/>
  <c r="J40" i="13"/>
  <c r="J96" i="13" s="1"/>
  <c r="K40" i="13"/>
  <c r="K96" i="13" s="1"/>
  <c r="L40" i="13"/>
  <c r="L96" i="13" s="1"/>
  <c r="M40" i="13"/>
  <c r="M96" i="13" s="1"/>
  <c r="N40" i="13"/>
  <c r="N96" i="13" s="1"/>
  <c r="O40" i="13"/>
  <c r="O96" i="13" s="1"/>
  <c r="P40" i="13"/>
  <c r="P96" i="13" s="1"/>
  <c r="Q40" i="13"/>
  <c r="Q96" i="13" s="1"/>
  <c r="R40" i="13"/>
  <c r="R96" i="13" s="1"/>
  <c r="S40" i="13"/>
  <c r="S96" i="13" s="1"/>
  <c r="T40" i="13"/>
  <c r="T96" i="13" s="1"/>
  <c r="U40" i="13"/>
  <c r="U96" i="13" s="1"/>
  <c r="V40" i="13"/>
  <c r="V96" i="13" s="1"/>
  <c r="W40" i="13"/>
  <c r="W96" i="13" s="1"/>
  <c r="C41" i="13"/>
  <c r="C97" i="13" s="1"/>
  <c r="D41" i="13"/>
  <c r="D97" i="13" s="1"/>
  <c r="E41" i="13"/>
  <c r="E97" i="13" s="1"/>
  <c r="F41" i="13"/>
  <c r="F97" i="13" s="1"/>
  <c r="G41" i="13"/>
  <c r="G97" i="13" s="1"/>
  <c r="H41" i="13"/>
  <c r="H97" i="13" s="1"/>
  <c r="I41" i="13"/>
  <c r="I97" i="13" s="1"/>
  <c r="J41" i="13"/>
  <c r="J97" i="13" s="1"/>
  <c r="K41" i="13"/>
  <c r="K97" i="13" s="1"/>
  <c r="L41" i="13"/>
  <c r="L97" i="13" s="1"/>
  <c r="M41" i="13"/>
  <c r="M97" i="13" s="1"/>
  <c r="N41" i="13"/>
  <c r="N97" i="13" s="1"/>
  <c r="O41" i="13"/>
  <c r="O97" i="13" s="1"/>
  <c r="P41" i="13"/>
  <c r="P97" i="13" s="1"/>
  <c r="Q41" i="13"/>
  <c r="Q97" i="13" s="1"/>
  <c r="R41" i="13"/>
  <c r="R97" i="13" s="1"/>
  <c r="S41" i="13"/>
  <c r="S97" i="13" s="1"/>
  <c r="T41" i="13"/>
  <c r="T97" i="13" s="1"/>
  <c r="U41" i="13"/>
  <c r="U97" i="13" s="1"/>
  <c r="V41" i="13"/>
  <c r="V97" i="13" s="1"/>
  <c r="W41" i="13"/>
  <c r="W97" i="13" s="1"/>
  <c r="C42" i="13"/>
  <c r="C98" i="13" s="1"/>
  <c r="D42" i="13"/>
  <c r="D98" i="13" s="1"/>
  <c r="E42" i="13"/>
  <c r="E98" i="13" s="1"/>
  <c r="F42" i="13"/>
  <c r="F98" i="13" s="1"/>
  <c r="G42" i="13"/>
  <c r="G98" i="13" s="1"/>
  <c r="H42" i="13"/>
  <c r="H98" i="13" s="1"/>
  <c r="I42" i="13"/>
  <c r="I98" i="13" s="1"/>
  <c r="J42" i="13"/>
  <c r="J98" i="13" s="1"/>
  <c r="K42" i="13"/>
  <c r="K98" i="13" s="1"/>
  <c r="L42" i="13"/>
  <c r="L98" i="13" s="1"/>
  <c r="M42" i="13"/>
  <c r="M98" i="13" s="1"/>
  <c r="N42" i="13"/>
  <c r="N98" i="13" s="1"/>
  <c r="O42" i="13"/>
  <c r="O98" i="13" s="1"/>
  <c r="P42" i="13"/>
  <c r="P98" i="13" s="1"/>
  <c r="Q42" i="13"/>
  <c r="Q98" i="13" s="1"/>
  <c r="R42" i="13"/>
  <c r="R98" i="13" s="1"/>
  <c r="S42" i="13"/>
  <c r="S98" i="13" s="1"/>
  <c r="T42" i="13"/>
  <c r="T98" i="13" s="1"/>
  <c r="U42" i="13"/>
  <c r="U98" i="13" s="1"/>
  <c r="V42" i="13"/>
  <c r="V98" i="13" s="1"/>
  <c r="W42" i="13"/>
  <c r="W98" i="13" s="1"/>
  <c r="C43" i="13"/>
  <c r="C99" i="13" s="1"/>
  <c r="D43" i="13"/>
  <c r="D99" i="13" s="1"/>
  <c r="E43" i="13"/>
  <c r="E99" i="13" s="1"/>
  <c r="F43" i="13"/>
  <c r="F99" i="13" s="1"/>
  <c r="G43" i="13"/>
  <c r="G99" i="13" s="1"/>
  <c r="H43" i="13"/>
  <c r="H99" i="13" s="1"/>
  <c r="I43" i="13"/>
  <c r="I99" i="13" s="1"/>
  <c r="J43" i="13"/>
  <c r="J99" i="13" s="1"/>
  <c r="K43" i="13"/>
  <c r="K99" i="13" s="1"/>
  <c r="L43" i="13"/>
  <c r="L99" i="13" s="1"/>
  <c r="M43" i="13"/>
  <c r="M99" i="13" s="1"/>
  <c r="N43" i="13"/>
  <c r="N99" i="13" s="1"/>
  <c r="O43" i="13"/>
  <c r="O99" i="13" s="1"/>
  <c r="P43" i="13"/>
  <c r="P99" i="13" s="1"/>
  <c r="Q43" i="13"/>
  <c r="Q99" i="13" s="1"/>
  <c r="R43" i="13"/>
  <c r="R99" i="13" s="1"/>
  <c r="S43" i="13"/>
  <c r="S99" i="13" s="1"/>
  <c r="T43" i="13"/>
  <c r="T99" i="13" s="1"/>
  <c r="U43" i="13"/>
  <c r="U99" i="13" s="1"/>
  <c r="V43" i="13"/>
  <c r="V99" i="13" s="1"/>
  <c r="W43" i="13"/>
  <c r="W99" i="13" s="1"/>
  <c r="C44" i="13"/>
  <c r="C100" i="13" s="1"/>
  <c r="D44" i="13"/>
  <c r="D100" i="13" s="1"/>
  <c r="E44" i="13"/>
  <c r="E100" i="13" s="1"/>
  <c r="F44" i="13"/>
  <c r="F100" i="13" s="1"/>
  <c r="G44" i="13"/>
  <c r="G100" i="13" s="1"/>
  <c r="H44" i="13"/>
  <c r="H100" i="13" s="1"/>
  <c r="I44" i="13"/>
  <c r="I100" i="13" s="1"/>
  <c r="J44" i="13"/>
  <c r="J100" i="13" s="1"/>
  <c r="K44" i="13"/>
  <c r="K100" i="13" s="1"/>
  <c r="L44" i="13"/>
  <c r="L100" i="13" s="1"/>
  <c r="M44" i="13"/>
  <c r="M100" i="13" s="1"/>
  <c r="N44" i="13"/>
  <c r="N100" i="13" s="1"/>
  <c r="O44" i="13"/>
  <c r="O100" i="13" s="1"/>
  <c r="P44" i="13"/>
  <c r="P100" i="13" s="1"/>
  <c r="Q44" i="13"/>
  <c r="Q100" i="13" s="1"/>
  <c r="R44" i="13"/>
  <c r="R100" i="13" s="1"/>
  <c r="S44" i="13"/>
  <c r="S100" i="13" s="1"/>
  <c r="T44" i="13"/>
  <c r="T100" i="13" s="1"/>
  <c r="U44" i="13"/>
  <c r="U100" i="13" s="1"/>
  <c r="V44" i="13"/>
  <c r="V100" i="13" s="1"/>
  <c r="W44" i="13"/>
  <c r="W100" i="13" s="1"/>
  <c r="C45" i="13"/>
  <c r="C101" i="13" s="1"/>
  <c r="D45" i="13"/>
  <c r="D101" i="13" s="1"/>
  <c r="E45" i="13"/>
  <c r="E101" i="13" s="1"/>
  <c r="F45" i="13"/>
  <c r="F101" i="13" s="1"/>
  <c r="G45" i="13"/>
  <c r="G101" i="13" s="1"/>
  <c r="H45" i="13"/>
  <c r="H101" i="13" s="1"/>
  <c r="I45" i="13"/>
  <c r="I101" i="13" s="1"/>
  <c r="J45" i="13"/>
  <c r="J101" i="13" s="1"/>
  <c r="K45" i="13"/>
  <c r="K101" i="13" s="1"/>
  <c r="L45" i="13"/>
  <c r="L101" i="13" s="1"/>
  <c r="M45" i="13"/>
  <c r="M101" i="13" s="1"/>
  <c r="N45" i="13"/>
  <c r="N101" i="13" s="1"/>
  <c r="O45" i="13"/>
  <c r="O101" i="13" s="1"/>
  <c r="P45" i="13"/>
  <c r="P101" i="13" s="1"/>
  <c r="Q45" i="13"/>
  <c r="Q101" i="13" s="1"/>
  <c r="R45" i="13"/>
  <c r="R101" i="13" s="1"/>
  <c r="S45" i="13"/>
  <c r="S101" i="13" s="1"/>
  <c r="T45" i="13"/>
  <c r="T101" i="13" s="1"/>
  <c r="U45" i="13"/>
  <c r="U101" i="13" s="1"/>
  <c r="V45" i="13"/>
  <c r="V101" i="13" s="1"/>
  <c r="W45" i="13"/>
  <c r="W101" i="13" s="1"/>
  <c r="C46" i="13"/>
  <c r="C102" i="13" s="1"/>
  <c r="D46" i="13"/>
  <c r="D102" i="13" s="1"/>
  <c r="E46" i="13"/>
  <c r="E102" i="13" s="1"/>
  <c r="F46" i="13"/>
  <c r="F102" i="13" s="1"/>
  <c r="G46" i="13"/>
  <c r="G102" i="13" s="1"/>
  <c r="H46" i="13"/>
  <c r="H102" i="13" s="1"/>
  <c r="I46" i="13"/>
  <c r="I102" i="13" s="1"/>
  <c r="J46" i="13"/>
  <c r="J102" i="13" s="1"/>
  <c r="K46" i="13"/>
  <c r="K102" i="13" s="1"/>
  <c r="L46" i="13"/>
  <c r="L102" i="13" s="1"/>
  <c r="M46" i="13"/>
  <c r="M102" i="13" s="1"/>
  <c r="N46" i="13"/>
  <c r="N102" i="13" s="1"/>
  <c r="O46" i="13"/>
  <c r="O102" i="13" s="1"/>
  <c r="P46" i="13"/>
  <c r="P102" i="13" s="1"/>
  <c r="Q46" i="13"/>
  <c r="Q102" i="13" s="1"/>
  <c r="R46" i="13"/>
  <c r="R102" i="13" s="1"/>
  <c r="S46" i="13"/>
  <c r="S102" i="13" s="1"/>
  <c r="T46" i="13"/>
  <c r="T102" i="13" s="1"/>
  <c r="U46" i="13"/>
  <c r="U102" i="13" s="1"/>
  <c r="V46" i="13"/>
  <c r="V102" i="13" s="1"/>
  <c r="W46" i="13"/>
  <c r="W102" i="13" s="1"/>
  <c r="C47" i="13"/>
  <c r="C103" i="13" s="1"/>
  <c r="D47" i="13"/>
  <c r="D103" i="13" s="1"/>
  <c r="E47" i="13"/>
  <c r="E103" i="13" s="1"/>
  <c r="F47" i="13"/>
  <c r="F103" i="13" s="1"/>
  <c r="G47" i="13"/>
  <c r="G103" i="13" s="1"/>
  <c r="H47" i="13"/>
  <c r="H103" i="13" s="1"/>
  <c r="I47" i="13"/>
  <c r="I103" i="13" s="1"/>
  <c r="J47" i="13"/>
  <c r="J103" i="13" s="1"/>
  <c r="K47" i="13"/>
  <c r="K103" i="13" s="1"/>
  <c r="L47" i="13"/>
  <c r="L103" i="13" s="1"/>
  <c r="M47" i="13"/>
  <c r="M103" i="13" s="1"/>
  <c r="N47" i="13"/>
  <c r="N103" i="13" s="1"/>
  <c r="O47" i="13"/>
  <c r="O103" i="13" s="1"/>
  <c r="P47" i="13"/>
  <c r="P103" i="13" s="1"/>
  <c r="Q47" i="13"/>
  <c r="Q103" i="13" s="1"/>
  <c r="R47" i="13"/>
  <c r="R103" i="13" s="1"/>
  <c r="S47" i="13"/>
  <c r="S103" i="13" s="1"/>
  <c r="T47" i="13"/>
  <c r="T103" i="13" s="1"/>
  <c r="U47" i="13"/>
  <c r="U103" i="13" s="1"/>
  <c r="V47" i="13"/>
  <c r="V103" i="13" s="1"/>
  <c r="W47" i="13"/>
  <c r="W103" i="13" s="1"/>
  <c r="C48" i="13"/>
  <c r="C104" i="13" s="1"/>
  <c r="D48" i="13"/>
  <c r="D104" i="13" s="1"/>
  <c r="E48" i="13"/>
  <c r="E104" i="13" s="1"/>
  <c r="F48" i="13"/>
  <c r="F104" i="13" s="1"/>
  <c r="G48" i="13"/>
  <c r="G104" i="13" s="1"/>
  <c r="H48" i="13"/>
  <c r="H104" i="13" s="1"/>
  <c r="I48" i="13"/>
  <c r="I104" i="13" s="1"/>
  <c r="J48" i="13"/>
  <c r="J104" i="13" s="1"/>
  <c r="K48" i="13"/>
  <c r="K104" i="13" s="1"/>
  <c r="L48" i="13"/>
  <c r="L104" i="13" s="1"/>
  <c r="M48" i="13"/>
  <c r="M104" i="13" s="1"/>
  <c r="N48" i="13"/>
  <c r="N104" i="13" s="1"/>
  <c r="O48" i="13"/>
  <c r="O104" i="13" s="1"/>
  <c r="P48" i="13"/>
  <c r="P104" i="13" s="1"/>
  <c r="Q48" i="13"/>
  <c r="Q104" i="13" s="1"/>
  <c r="R48" i="13"/>
  <c r="R104" i="13" s="1"/>
  <c r="S48" i="13"/>
  <c r="S104" i="13" s="1"/>
  <c r="T48" i="13"/>
  <c r="T104" i="13" s="1"/>
  <c r="U48" i="13"/>
  <c r="U104" i="13" s="1"/>
  <c r="V48" i="13"/>
  <c r="V104" i="13" s="1"/>
  <c r="W48" i="13"/>
  <c r="W104" i="13" s="1"/>
  <c r="C49" i="13"/>
  <c r="C105" i="13" s="1"/>
  <c r="D49" i="13"/>
  <c r="D105" i="13" s="1"/>
  <c r="E49" i="13"/>
  <c r="E105" i="13" s="1"/>
  <c r="F49" i="13"/>
  <c r="F105" i="13" s="1"/>
  <c r="G49" i="13"/>
  <c r="G105" i="13" s="1"/>
  <c r="H49" i="13"/>
  <c r="H105" i="13" s="1"/>
  <c r="I49" i="13"/>
  <c r="I105" i="13" s="1"/>
  <c r="J49" i="13"/>
  <c r="J105" i="13" s="1"/>
  <c r="K49" i="13"/>
  <c r="K105" i="13" s="1"/>
  <c r="L49" i="13"/>
  <c r="L105" i="13" s="1"/>
  <c r="M49" i="13"/>
  <c r="M105" i="13" s="1"/>
  <c r="N49" i="13"/>
  <c r="N105" i="13" s="1"/>
  <c r="O49" i="13"/>
  <c r="O105" i="13" s="1"/>
  <c r="P49" i="13"/>
  <c r="P105" i="13" s="1"/>
  <c r="Q49" i="13"/>
  <c r="Q105" i="13" s="1"/>
  <c r="R49" i="13"/>
  <c r="R105" i="13" s="1"/>
  <c r="S49" i="13"/>
  <c r="S105" i="13" s="1"/>
  <c r="T49" i="13"/>
  <c r="T105" i="13" s="1"/>
  <c r="U49" i="13"/>
  <c r="U105" i="13" s="1"/>
  <c r="V49" i="13"/>
  <c r="V105" i="13" s="1"/>
  <c r="W49" i="13"/>
  <c r="W105" i="13" s="1"/>
  <c r="C50" i="13"/>
  <c r="C106" i="13" s="1"/>
  <c r="D50" i="13"/>
  <c r="D106" i="13" s="1"/>
  <c r="E50" i="13"/>
  <c r="E106" i="13" s="1"/>
  <c r="F50" i="13"/>
  <c r="F106" i="13" s="1"/>
  <c r="G50" i="13"/>
  <c r="G106" i="13" s="1"/>
  <c r="H50" i="13"/>
  <c r="H106" i="13" s="1"/>
  <c r="I50" i="13"/>
  <c r="I106" i="13" s="1"/>
  <c r="J50" i="13"/>
  <c r="J106" i="13" s="1"/>
  <c r="K50" i="13"/>
  <c r="K106" i="13" s="1"/>
  <c r="L50" i="13"/>
  <c r="L106" i="13" s="1"/>
  <c r="M50" i="13"/>
  <c r="M106" i="13" s="1"/>
  <c r="N50" i="13"/>
  <c r="N106" i="13" s="1"/>
  <c r="O50" i="13"/>
  <c r="O106" i="13" s="1"/>
  <c r="P50" i="13"/>
  <c r="P106" i="13" s="1"/>
  <c r="Q50" i="13"/>
  <c r="Q106" i="13" s="1"/>
  <c r="R50" i="13"/>
  <c r="R106" i="13" s="1"/>
  <c r="S50" i="13"/>
  <c r="S106" i="13" s="1"/>
  <c r="T50" i="13"/>
  <c r="U50" i="13"/>
  <c r="U106" i="13" s="1"/>
  <c r="V50" i="13"/>
  <c r="V106" i="13" s="1"/>
  <c r="W50" i="13"/>
  <c r="W106" i="13" s="1"/>
  <c r="C51" i="13"/>
  <c r="C107" i="13" s="1"/>
  <c r="D51" i="13"/>
  <c r="D107" i="13" s="1"/>
  <c r="E51" i="13"/>
  <c r="E107" i="13" s="1"/>
  <c r="F51" i="13"/>
  <c r="F107" i="13" s="1"/>
  <c r="G51" i="13"/>
  <c r="G107" i="13" s="1"/>
  <c r="H51" i="13"/>
  <c r="H107" i="13" s="1"/>
  <c r="I51" i="13"/>
  <c r="I107" i="13" s="1"/>
  <c r="J51" i="13"/>
  <c r="J107" i="13" s="1"/>
  <c r="K51" i="13"/>
  <c r="K107" i="13" s="1"/>
  <c r="L51" i="13"/>
  <c r="L107" i="13" s="1"/>
  <c r="M51" i="13"/>
  <c r="M107" i="13" s="1"/>
  <c r="N51" i="13"/>
  <c r="N107" i="13" s="1"/>
  <c r="O51" i="13"/>
  <c r="O107" i="13" s="1"/>
  <c r="P51" i="13"/>
  <c r="P107" i="13" s="1"/>
  <c r="Q51" i="13"/>
  <c r="Q107" i="13" s="1"/>
  <c r="R51" i="13"/>
  <c r="R107" i="13" s="1"/>
  <c r="S51" i="13"/>
  <c r="S107" i="13" s="1"/>
  <c r="T51" i="13"/>
  <c r="T107" i="13" s="1"/>
  <c r="U51" i="13"/>
  <c r="U107" i="13" s="1"/>
  <c r="V51" i="13"/>
  <c r="V107" i="13" s="1"/>
  <c r="W51" i="13"/>
  <c r="W107" i="13" s="1"/>
  <c r="C52" i="13"/>
  <c r="C108" i="13" s="1"/>
  <c r="D52" i="13"/>
  <c r="D108" i="13" s="1"/>
  <c r="E52" i="13"/>
  <c r="E108" i="13" s="1"/>
  <c r="F52" i="13"/>
  <c r="F108" i="13" s="1"/>
  <c r="G52" i="13"/>
  <c r="G108" i="13" s="1"/>
  <c r="H52" i="13"/>
  <c r="H108" i="13" s="1"/>
  <c r="I52" i="13"/>
  <c r="I108" i="13" s="1"/>
  <c r="J52" i="13"/>
  <c r="J108" i="13" s="1"/>
  <c r="K52" i="13"/>
  <c r="K108" i="13" s="1"/>
  <c r="L52" i="13"/>
  <c r="L108" i="13" s="1"/>
  <c r="M52" i="13"/>
  <c r="M108" i="13" s="1"/>
  <c r="N52" i="13"/>
  <c r="N108" i="13" s="1"/>
  <c r="O52" i="13"/>
  <c r="O108" i="13" s="1"/>
  <c r="P52" i="13"/>
  <c r="P108" i="13" s="1"/>
  <c r="Q52" i="13"/>
  <c r="Q108" i="13" s="1"/>
  <c r="R52" i="13"/>
  <c r="R108" i="13" s="1"/>
  <c r="S52" i="13"/>
  <c r="S108" i="13" s="1"/>
  <c r="T52" i="13"/>
  <c r="T108" i="13" s="1"/>
  <c r="U52" i="13"/>
  <c r="U108" i="13" s="1"/>
  <c r="V52" i="13"/>
  <c r="V108" i="13" s="1"/>
  <c r="W52" i="13"/>
  <c r="W108" i="13" s="1"/>
  <c r="C53" i="13"/>
  <c r="C109" i="13" s="1"/>
  <c r="D53" i="13"/>
  <c r="D109" i="13" s="1"/>
  <c r="E53" i="13"/>
  <c r="E109" i="13" s="1"/>
  <c r="F53" i="13"/>
  <c r="F109" i="13" s="1"/>
  <c r="G53" i="13"/>
  <c r="G109" i="13" s="1"/>
  <c r="H53" i="13"/>
  <c r="H109" i="13" s="1"/>
  <c r="I53" i="13"/>
  <c r="I109" i="13" s="1"/>
  <c r="J53" i="13"/>
  <c r="J109" i="13" s="1"/>
  <c r="K53" i="13"/>
  <c r="K109" i="13" s="1"/>
  <c r="L53" i="13"/>
  <c r="L109" i="13" s="1"/>
  <c r="M53" i="13"/>
  <c r="M109" i="13" s="1"/>
  <c r="N53" i="13"/>
  <c r="N109" i="13" s="1"/>
  <c r="O53" i="13"/>
  <c r="O109" i="13" s="1"/>
  <c r="P53" i="13"/>
  <c r="P109" i="13" s="1"/>
  <c r="Q53" i="13"/>
  <c r="Q109" i="13" s="1"/>
  <c r="R53" i="13"/>
  <c r="R109" i="13" s="1"/>
  <c r="S53" i="13"/>
  <c r="S109" i="13" s="1"/>
  <c r="T53" i="13"/>
  <c r="T109" i="13" s="1"/>
  <c r="U53" i="13"/>
  <c r="U109" i="13" s="1"/>
  <c r="V53" i="13"/>
  <c r="V109" i="13" s="1"/>
  <c r="W53" i="13"/>
  <c r="W109" i="13" s="1"/>
  <c r="C54" i="13"/>
  <c r="C110" i="13" s="1"/>
  <c r="D54" i="13"/>
  <c r="D110" i="13" s="1"/>
  <c r="E54" i="13"/>
  <c r="E110" i="13" s="1"/>
  <c r="F54" i="13"/>
  <c r="F110" i="13" s="1"/>
  <c r="G54" i="13"/>
  <c r="G110" i="13" s="1"/>
  <c r="H54" i="13"/>
  <c r="H110" i="13" s="1"/>
  <c r="I54" i="13"/>
  <c r="I110" i="13" s="1"/>
  <c r="J54" i="13"/>
  <c r="J110" i="13" s="1"/>
  <c r="K54" i="13"/>
  <c r="K110" i="13" s="1"/>
  <c r="L54" i="13"/>
  <c r="L110" i="13" s="1"/>
  <c r="M54" i="13"/>
  <c r="M110" i="13" s="1"/>
  <c r="N54" i="13"/>
  <c r="N110" i="13" s="1"/>
  <c r="O54" i="13"/>
  <c r="O110" i="13" s="1"/>
  <c r="P54" i="13"/>
  <c r="P110" i="13" s="1"/>
  <c r="Q54" i="13"/>
  <c r="Q110" i="13" s="1"/>
  <c r="R54" i="13"/>
  <c r="R110" i="13" s="1"/>
  <c r="S54" i="13"/>
  <c r="S110" i="13" s="1"/>
  <c r="T54" i="13"/>
  <c r="T110" i="13" s="1"/>
  <c r="U54" i="13"/>
  <c r="U110" i="13" s="1"/>
  <c r="V54" i="13"/>
  <c r="V110" i="13" s="1"/>
  <c r="W54" i="13"/>
  <c r="W110" i="13" s="1"/>
  <c r="C55" i="13"/>
  <c r="C111" i="13" s="1"/>
  <c r="D55" i="13"/>
  <c r="D111" i="13" s="1"/>
  <c r="E55" i="13"/>
  <c r="E111" i="13" s="1"/>
  <c r="F55" i="13"/>
  <c r="F111" i="13" s="1"/>
  <c r="G55" i="13"/>
  <c r="G111" i="13" s="1"/>
  <c r="H55" i="13"/>
  <c r="H111" i="13" s="1"/>
  <c r="I55" i="13"/>
  <c r="I111" i="13" s="1"/>
  <c r="J55" i="13"/>
  <c r="J111" i="13" s="1"/>
  <c r="K55" i="13"/>
  <c r="K111" i="13" s="1"/>
  <c r="L55" i="13"/>
  <c r="L111" i="13" s="1"/>
  <c r="M55" i="13"/>
  <c r="M111" i="13" s="1"/>
  <c r="N55" i="13"/>
  <c r="N111" i="13" s="1"/>
  <c r="O55" i="13"/>
  <c r="O111" i="13" s="1"/>
  <c r="P55" i="13"/>
  <c r="P111" i="13" s="1"/>
  <c r="Q55" i="13"/>
  <c r="Q111" i="13" s="1"/>
  <c r="R55" i="13"/>
  <c r="R111" i="13" s="1"/>
  <c r="S55" i="13"/>
  <c r="S111" i="13" s="1"/>
  <c r="T55" i="13"/>
  <c r="T111" i="13" s="1"/>
  <c r="U55" i="13"/>
  <c r="U111" i="13" s="1"/>
  <c r="V55" i="13"/>
  <c r="V111" i="13" s="1"/>
  <c r="W55" i="13"/>
  <c r="W111" i="13" s="1"/>
  <c r="C56" i="13"/>
  <c r="C112" i="13" s="1"/>
  <c r="D56" i="13"/>
  <c r="D112" i="13" s="1"/>
  <c r="E56" i="13"/>
  <c r="E112" i="13" s="1"/>
  <c r="F56" i="13"/>
  <c r="F112" i="13" s="1"/>
  <c r="G56" i="13"/>
  <c r="G112" i="13" s="1"/>
  <c r="H56" i="13"/>
  <c r="H112" i="13" s="1"/>
  <c r="I56" i="13"/>
  <c r="I112" i="13" s="1"/>
  <c r="J56" i="13"/>
  <c r="J112" i="13" s="1"/>
  <c r="K56" i="13"/>
  <c r="K112" i="13" s="1"/>
  <c r="L56" i="13"/>
  <c r="L112" i="13" s="1"/>
  <c r="M56" i="13"/>
  <c r="M112" i="13" s="1"/>
  <c r="N56" i="13"/>
  <c r="N112" i="13" s="1"/>
  <c r="O56" i="13"/>
  <c r="O112" i="13" s="1"/>
  <c r="P56" i="13"/>
  <c r="P112" i="13" s="1"/>
  <c r="Q56" i="13"/>
  <c r="Q112" i="13" s="1"/>
  <c r="R56" i="13"/>
  <c r="R112" i="13" s="1"/>
  <c r="S56" i="13"/>
  <c r="S112" i="13" s="1"/>
  <c r="T56" i="13"/>
  <c r="T112" i="13" s="1"/>
  <c r="U56" i="13"/>
  <c r="U112" i="13" s="1"/>
  <c r="V56" i="13"/>
  <c r="V112" i="13" s="1"/>
  <c r="W56" i="13"/>
  <c r="W112" i="13" s="1"/>
  <c r="C57" i="13"/>
  <c r="C113" i="13" s="1"/>
  <c r="D57" i="13"/>
  <c r="D113" i="13" s="1"/>
  <c r="E57" i="13"/>
  <c r="E113" i="13" s="1"/>
  <c r="F57" i="13"/>
  <c r="F113" i="13" s="1"/>
  <c r="G57" i="13"/>
  <c r="G113" i="13" s="1"/>
  <c r="H57" i="13"/>
  <c r="H113" i="13" s="1"/>
  <c r="I57" i="13"/>
  <c r="I113" i="13" s="1"/>
  <c r="J57" i="13"/>
  <c r="J113" i="13" s="1"/>
  <c r="K57" i="13"/>
  <c r="K113" i="13" s="1"/>
  <c r="L57" i="13"/>
  <c r="L113" i="13" s="1"/>
  <c r="M57" i="13"/>
  <c r="M113" i="13" s="1"/>
  <c r="N57" i="13"/>
  <c r="N113" i="13" s="1"/>
  <c r="O57" i="13"/>
  <c r="O113" i="13" s="1"/>
  <c r="P57" i="13"/>
  <c r="P113" i="13" s="1"/>
  <c r="Q57" i="13"/>
  <c r="Q113" i="13" s="1"/>
  <c r="R57" i="13"/>
  <c r="R113" i="13" s="1"/>
  <c r="S57" i="13"/>
  <c r="S113" i="13" s="1"/>
  <c r="T57" i="13"/>
  <c r="T113" i="13" s="1"/>
  <c r="U57" i="13"/>
  <c r="U113" i="13" s="1"/>
  <c r="V57" i="13"/>
  <c r="V113" i="13" s="1"/>
  <c r="W57" i="13"/>
  <c r="W113" i="13" s="1"/>
  <c r="D38" i="13"/>
  <c r="D94" i="13" s="1"/>
  <c r="E38" i="13"/>
  <c r="E94" i="13" s="1"/>
  <c r="F38" i="13"/>
  <c r="F94" i="13" s="1"/>
  <c r="G38" i="13"/>
  <c r="G94" i="13" s="1"/>
  <c r="H38" i="13"/>
  <c r="H94" i="13" s="1"/>
  <c r="I38" i="13"/>
  <c r="I94" i="13" s="1"/>
  <c r="J38" i="13"/>
  <c r="J94" i="13" s="1"/>
  <c r="K38" i="13"/>
  <c r="K94" i="13" s="1"/>
  <c r="L38" i="13"/>
  <c r="L94" i="13" s="1"/>
  <c r="M38" i="13"/>
  <c r="M94" i="13" s="1"/>
  <c r="N38" i="13"/>
  <c r="N94" i="13" s="1"/>
  <c r="O38" i="13"/>
  <c r="O94" i="13" s="1"/>
  <c r="P38" i="13"/>
  <c r="P94" i="13" s="1"/>
  <c r="Q38" i="13"/>
  <c r="Q94" i="13" s="1"/>
  <c r="R38" i="13"/>
  <c r="R94" i="13" s="1"/>
  <c r="S38" i="13"/>
  <c r="S94" i="13" s="1"/>
  <c r="T38" i="13"/>
  <c r="T94" i="13" s="1"/>
  <c r="U38" i="13"/>
  <c r="U94" i="13" s="1"/>
  <c r="V38" i="13"/>
  <c r="V94" i="13" s="1"/>
  <c r="W38" i="13"/>
  <c r="W94" i="13" s="1"/>
  <c r="C38" i="13"/>
  <c r="C94" i="13" s="1"/>
  <c r="C58" i="13"/>
  <c r="B39" i="13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D37" i="13"/>
  <c r="E37" i="13" s="1"/>
  <c r="C30" i="13"/>
  <c r="B11" i="13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D9" i="13"/>
  <c r="D30" i="13" s="1"/>
  <c r="W116" i="14" l="1"/>
  <c r="E30" i="14"/>
  <c r="F9" i="14"/>
  <c r="F65" i="14"/>
  <c r="E86" i="14"/>
  <c r="E37" i="14"/>
  <c r="D58" i="14"/>
  <c r="D86" i="14"/>
  <c r="E93" i="14"/>
  <c r="W116" i="13"/>
  <c r="W117" i="13" s="1"/>
  <c r="C3" i="13" s="1"/>
  <c r="C4" i="13" s="1"/>
  <c r="F93" i="13"/>
  <c r="E114" i="13"/>
  <c r="D114" i="13"/>
  <c r="F65" i="13"/>
  <c r="E86" i="13"/>
  <c r="D86" i="13"/>
  <c r="E9" i="13"/>
  <c r="F9" i="13" s="1"/>
  <c r="F30" i="13" s="1"/>
  <c r="F37" i="13"/>
  <c r="E58" i="13"/>
  <c r="D58" i="13"/>
  <c r="G9" i="13"/>
  <c r="W117" i="14" l="1"/>
  <c r="C3" i="14" s="1"/>
  <c r="F37" i="14"/>
  <c r="E58" i="14"/>
  <c r="F30" i="14"/>
  <c r="G9" i="14"/>
  <c r="E114" i="14"/>
  <c r="F93" i="14"/>
  <c r="G65" i="14"/>
  <c r="F86" i="14"/>
  <c r="C2" i="13"/>
  <c r="E30" i="13"/>
  <c r="G93" i="13"/>
  <c r="F114" i="13"/>
  <c r="G65" i="13"/>
  <c r="F86" i="13"/>
  <c r="G37" i="13"/>
  <c r="F58" i="13"/>
  <c r="G30" i="13"/>
  <c r="H9" i="13"/>
  <c r="C4" i="14" l="1"/>
  <c r="C2" i="14"/>
  <c r="G30" i="14"/>
  <c r="H9" i="14"/>
  <c r="G86" i="14"/>
  <c r="H65" i="14"/>
  <c r="F114" i="14"/>
  <c r="G93" i="14"/>
  <c r="F58" i="14"/>
  <c r="G37" i="14"/>
  <c r="G114" i="13"/>
  <c r="H93" i="13"/>
  <c r="G86" i="13"/>
  <c r="H65" i="13"/>
  <c r="G58" i="13"/>
  <c r="H37" i="13"/>
  <c r="I9" i="13"/>
  <c r="H30" i="13"/>
  <c r="G58" i="14" l="1"/>
  <c r="H37" i="14"/>
  <c r="I65" i="14"/>
  <c r="H86" i="14"/>
  <c r="G114" i="14"/>
  <c r="H93" i="14"/>
  <c r="H30" i="14"/>
  <c r="I9" i="14"/>
  <c r="I93" i="13"/>
  <c r="H114" i="13"/>
  <c r="H86" i="13"/>
  <c r="I65" i="13"/>
  <c r="I37" i="13"/>
  <c r="H58" i="13"/>
  <c r="I30" i="13"/>
  <c r="J9" i="13"/>
  <c r="I30" i="14" l="1"/>
  <c r="J9" i="14"/>
  <c r="J65" i="14"/>
  <c r="I86" i="14"/>
  <c r="H114" i="14"/>
  <c r="I93" i="14"/>
  <c r="I37" i="14"/>
  <c r="H58" i="14"/>
  <c r="I114" i="13"/>
  <c r="J93" i="13"/>
  <c r="I86" i="13"/>
  <c r="J65" i="13"/>
  <c r="I58" i="13"/>
  <c r="J37" i="13"/>
  <c r="K9" i="13"/>
  <c r="J30" i="13"/>
  <c r="J37" i="14" l="1"/>
  <c r="I58" i="14"/>
  <c r="K65" i="14"/>
  <c r="J86" i="14"/>
  <c r="I114" i="14"/>
  <c r="J93" i="14"/>
  <c r="J30" i="14"/>
  <c r="K9" i="14"/>
  <c r="K93" i="13"/>
  <c r="J114" i="13"/>
  <c r="K65" i="13"/>
  <c r="J86" i="13"/>
  <c r="K37" i="13"/>
  <c r="J58" i="13"/>
  <c r="K30" i="13"/>
  <c r="L9" i="13"/>
  <c r="L9" i="14" l="1"/>
  <c r="K30" i="14"/>
  <c r="K86" i="14"/>
  <c r="L65" i="14"/>
  <c r="J114" i="14"/>
  <c r="K93" i="14"/>
  <c r="J58" i="14"/>
  <c r="K37" i="14"/>
  <c r="K114" i="13"/>
  <c r="L93" i="13"/>
  <c r="K86" i="13"/>
  <c r="L65" i="13"/>
  <c r="K58" i="13"/>
  <c r="L37" i="13"/>
  <c r="M9" i="13"/>
  <c r="L30" i="13"/>
  <c r="K58" i="14" l="1"/>
  <c r="L37" i="14"/>
  <c r="M65" i="14"/>
  <c r="L86" i="14"/>
  <c r="K114" i="14"/>
  <c r="L93" i="14"/>
  <c r="M9" i="14"/>
  <c r="L30" i="14"/>
  <c r="M93" i="13"/>
  <c r="L114" i="13"/>
  <c r="M65" i="13"/>
  <c r="L86" i="13"/>
  <c r="M37" i="13"/>
  <c r="L58" i="13"/>
  <c r="N9" i="13"/>
  <c r="M30" i="13"/>
  <c r="M30" i="14" l="1"/>
  <c r="N9" i="14"/>
  <c r="N65" i="14"/>
  <c r="M86" i="14"/>
  <c r="L114" i="14"/>
  <c r="M93" i="14"/>
  <c r="M37" i="14"/>
  <c r="L58" i="14"/>
  <c r="M114" i="13"/>
  <c r="N93" i="13"/>
  <c r="N65" i="13"/>
  <c r="M86" i="13"/>
  <c r="M58" i="13"/>
  <c r="N37" i="13"/>
  <c r="O9" i="13"/>
  <c r="N30" i="13"/>
  <c r="N37" i="14" l="1"/>
  <c r="M58" i="14"/>
  <c r="O65" i="14"/>
  <c r="N86" i="14"/>
  <c r="M114" i="14"/>
  <c r="N93" i="14"/>
  <c r="N30" i="14"/>
  <c r="O9" i="14"/>
  <c r="O93" i="13"/>
  <c r="N114" i="13"/>
  <c r="O65" i="13"/>
  <c r="N86" i="13"/>
  <c r="O37" i="13"/>
  <c r="N58" i="13"/>
  <c r="O30" i="13"/>
  <c r="P9" i="13"/>
  <c r="O30" i="14" l="1"/>
  <c r="P9" i="14"/>
  <c r="O86" i="14"/>
  <c r="P65" i="14"/>
  <c r="N114" i="14"/>
  <c r="O93" i="14"/>
  <c r="N58" i="14"/>
  <c r="O37" i="14"/>
  <c r="O114" i="13"/>
  <c r="P93" i="13"/>
  <c r="O86" i="13"/>
  <c r="P65" i="13"/>
  <c r="O58" i="13"/>
  <c r="P37" i="13"/>
  <c r="P30" i="13"/>
  <c r="Q9" i="13"/>
  <c r="O58" i="14" l="1"/>
  <c r="P37" i="14"/>
  <c r="Q65" i="14"/>
  <c r="P86" i="14"/>
  <c r="O114" i="14"/>
  <c r="P93" i="14"/>
  <c r="P30" i="14"/>
  <c r="Q9" i="14"/>
  <c r="Q93" i="13"/>
  <c r="P114" i="13"/>
  <c r="Q65" i="13"/>
  <c r="P86" i="13"/>
  <c r="Q37" i="13"/>
  <c r="P58" i="13"/>
  <c r="Q30" i="13"/>
  <c r="R9" i="13"/>
  <c r="Q30" i="14" l="1"/>
  <c r="R9" i="14"/>
  <c r="R65" i="14"/>
  <c r="Q86" i="14"/>
  <c r="P114" i="14"/>
  <c r="Q93" i="14"/>
  <c r="Q37" i="14"/>
  <c r="P58" i="14"/>
  <c r="R93" i="13"/>
  <c r="Q114" i="13"/>
  <c r="Q86" i="13"/>
  <c r="R65" i="13"/>
  <c r="R37" i="13"/>
  <c r="Q58" i="13"/>
  <c r="S9" i="13"/>
  <c r="R30" i="13"/>
  <c r="R37" i="14" l="1"/>
  <c r="Q58" i="14"/>
  <c r="S65" i="14"/>
  <c r="R86" i="14"/>
  <c r="Q114" i="14"/>
  <c r="R93" i="14"/>
  <c r="R30" i="14"/>
  <c r="S9" i="14"/>
  <c r="S93" i="13"/>
  <c r="R114" i="13"/>
  <c r="S65" i="13"/>
  <c r="R86" i="13"/>
  <c r="S37" i="13"/>
  <c r="R58" i="13"/>
  <c r="S30" i="13"/>
  <c r="T9" i="13"/>
  <c r="T9" i="14" l="1"/>
  <c r="S30" i="14"/>
  <c r="S86" i="14"/>
  <c r="T65" i="14"/>
  <c r="R114" i="14"/>
  <c r="S93" i="14"/>
  <c r="R58" i="14"/>
  <c r="S37" i="14"/>
  <c r="S114" i="13"/>
  <c r="T93" i="13"/>
  <c r="S86" i="13"/>
  <c r="T65" i="13"/>
  <c r="S58" i="13"/>
  <c r="T37" i="13"/>
  <c r="U9" i="13"/>
  <c r="T30" i="13"/>
  <c r="S58" i="14" l="1"/>
  <c r="T37" i="14"/>
  <c r="U65" i="14"/>
  <c r="T86" i="14"/>
  <c r="S114" i="14"/>
  <c r="T93" i="14"/>
  <c r="U9" i="14"/>
  <c r="T30" i="14"/>
  <c r="U93" i="13"/>
  <c r="T114" i="13"/>
  <c r="U65" i="13"/>
  <c r="T86" i="13"/>
  <c r="U37" i="13"/>
  <c r="T58" i="13"/>
  <c r="V9" i="13"/>
  <c r="U30" i="13"/>
  <c r="T114" i="14" l="1"/>
  <c r="U93" i="14"/>
  <c r="U30" i="14"/>
  <c r="V9" i="14"/>
  <c r="V65" i="14"/>
  <c r="U86" i="14"/>
  <c r="U37" i="14"/>
  <c r="T58" i="14"/>
  <c r="U114" i="13"/>
  <c r="V93" i="13"/>
  <c r="V65" i="13"/>
  <c r="U86" i="13"/>
  <c r="U58" i="13"/>
  <c r="V37" i="13"/>
  <c r="W9" i="13"/>
  <c r="W30" i="13" s="1"/>
  <c r="V30" i="13"/>
  <c r="V30" i="14" l="1"/>
  <c r="W9" i="14"/>
  <c r="W30" i="14" s="1"/>
  <c r="V37" i="14"/>
  <c r="U58" i="14"/>
  <c r="U114" i="14"/>
  <c r="V93" i="14"/>
  <c r="W65" i="14"/>
  <c r="W86" i="14" s="1"/>
  <c r="V86" i="14"/>
  <c r="W93" i="13"/>
  <c r="W114" i="13" s="1"/>
  <c r="V114" i="13"/>
  <c r="W65" i="13"/>
  <c r="W86" i="13" s="1"/>
  <c r="V86" i="13"/>
  <c r="W37" i="13"/>
  <c r="W58" i="13" s="1"/>
  <c r="V58" i="13"/>
  <c r="V58" i="14" l="1"/>
  <c r="W37" i="14"/>
  <c r="W58" i="14" s="1"/>
  <c r="V114" i="14"/>
  <c r="W93" i="14"/>
  <c r="W114" i="14" s="1"/>
</calcChain>
</file>

<file path=xl/sharedStrings.xml><?xml version="1.0" encoding="utf-8"?>
<sst xmlns="http://schemas.openxmlformats.org/spreadsheetml/2006/main" count="86" uniqueCount="28">
  <si>
    <t>Constrained Performance Matrix with Optimal Linear damping (Baseline)</t>
  </si>
  <si>
    <t>Rated Power</t>
  </si>
  <si>
    <t>kW</t>
  </si>
  <si>
    <t>MWh/yr</t>
  </si>
  <si>
    <t>Avg. Power</t>
  </si>
  <si>
    <t>Capacity Factor</t>
  </si>
  <si>
    <t>Scatter diagram</t>
  </si>
  <si>
    <t xml:space="preserve">Annual Energy Captured </t>
  </si>
  <si>
    <t>Sum</t>
  </si>
  <si>
    <t>Avg P</t>
  </si>
  <si>
    <t>Annual Energy</t>
  </si>
  <si>
    <t xml:space="preserve">Constrained Performance Matrix </t>
  </si>
  <si>
    <t>Unconstrained Performance Matrix</t>
  </si>
  <si>
    <t>Slow Tuning</t>
  </si>
  <si>
    <t>MPC</t>
  </si>
  <si>
    <t xml:space="preserve">% Improvement over Baseline </t>
  </si>
  <si>
    <t>Rated Power (kW)</t>
  </si>
  <si>
    <t>Annual Energy (MWh/yr)</t>
  </si>
  <si>
    <t>Average Power (kW)</t>
  </si>
  <si>
    <t>Relative Improvement</t>
  </si>
  <si>
    <t>% of Total Occurance</t>
  </si>
  <si>
    <t>Energy Period - Te (s), center of bin</t>
  </si>
  <si>
    <t>Hm0 (m), center of bin</t>
  </si>
  <si>
    <t>Peak Period - Tp (s), center of bin</t>
  </si>
  <si>
    <t>Constrained MPC Performance Matrix (Heaving Buoy with motion constraints)</t>
  </si>
  <si>
    <t>Comparison MPC vs. Slow Tuning @ Hs = 2.25m</t>
  </si>
  <si>
    <t>Comparison MPC vs. Slow Tuning @ Hs = 1.25m</t>
  </si>
  <si>
    <t>Comparison MPC vs. Slow Tuning @ Hs = 3.25m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</si>
</sst>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8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4" xfId="0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0" xfId="0" applyNumberFormat="1" applyBorder="1"/>
    <xf numFmtId="1" fontId="0" fillId="0" borderId="8" xfId="0" applyNumberFormat="1" applyBorder="1"/>
    <xf numFmtId="0" fontId="0" fillId="0" borderId="9" xfId="0" applyBorder="1"/>
    <xf numFmtId="1" fontId="0" fillId="0" borderId="10" xfId="0" applyNumberFormat="1" applyBorder="1"/>
    <xf numFmtId="1" fontId="0" fillId="0" borderId="11" xfId="0" applyNumberFormat="1" applyBorder="1"/>
    <xf numFmtId="0" fontId="0" fillId="0" borderId="0" xfId="0" applyBorder="1"/>
    <xf numFmtId="1" fontId="0" fillId="0" borderId="13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1" fontId="0" fillId="0" borderId="0" xfId="0" applyNumberFormat="1"/>
    <xf numFmtId="164" fontId="0" fillId="0" borderId="0" xfId="0" applyNumberFormat="1"/>
    <xf numFmtId="1" fontId="0" fillId="0" borderId="16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1" fontId="0" fillId="0" borderId="21" xfId="0" applyNumberFormat="1" applyBorder="1"/>
    <xf numFmtId="1" fontId="0" fillId="0" borderId="22" xfId="0" applyNumberFormat="1" applyBorder="1"/>
    <xf numFmtId="1" fontId="0" fillId="0" borderId="23" xfId="0" applyNumberFormat="1" applyBorder="1"/>
    <xf numFmtId="9" fontId="0" fillId="0" borderId="16" xfId="1" applyFont="1" applyBorder="1"/>
    <xf numFmtId="9" fontId="0" fillId="0" borderId="24" xfId="1" applyFont="1" applyBorder="1"/>
    <xf numFmtId="9" fontId="0" fillId="0" borderId="25" xfId="1" applyFont="1" applyBorder="1"/>
    <xf numFmtId="9" fontId="0" fillId="0" borderId="26" xfId="1" applyFont="1" applyBorder="1"/>
    <xf numFmtId="9" fontId="0" fillId="0" borderId="19" xfId="1" applyFont="1" applyBorder="1"/>
    <xf numFmtId="9" fontId="0" fillId="0" borderId="20" xfId="1" applyFont="1" applyBorder="1"/>
    <xf numFmtId="9" fontId="0" fillId="0" borderId="21" xfId="1" applyFont="1" applyBorder="1"/>
    <xf numFmtId="9" fontId="0" fillId="0" borderId="22" xfId="1" applyFont="1" applyBorder="1"/>
    <xf numFmtId="9" fontId="0" fillId="0" borderId="23" xfId="1" applyFont="1" applyBorder="1"/>
    <xf numFmtId="9" fontId="0" fillId="0" borderId="0" xfId="1" applyFont="1" applyBorder="1"/>
    <xf numFmtId="0" fontId="0" fillId="0" borderId="1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7" xfId="0" applyBorder="1"/>
    <xf numFmtId="0" fontId="0" fillId="0" borderId="18" xfId="0" applyBorder="1"/>
    <xf numFmtId="0" fontId="2" fillId="0" borderId="16" xfId="0" applyFont="1" applyBorder="1"/>
    <xf numFmtId="0" fontId="2" fillId="0" borderId="16" xfId="0" applyFont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4" xfId="0" applyBorder="1" applyAlignment="1">
      <alignment horizontal="center" vertical="center" wrapText="1"/>
    </xf>
    <xf numFmtId="0" fontId="0" fillId="0" borderId="35" xfId="0" applyBorder="1"/>
    <xf numFmtId="0" fontId="0" fillId="0" borderId="7" xfId="0" applyBorder="1" applyAlignment="1">
      <alignment horizontal="center" vertical="center" wrapText="1"/>
    </xf>
    <xf numFmtId="0" fontId="0" fillId="0" borderId="36" xfId="0" applyBorder="1"/>
    <xf numFmtId="0" fontId="0" fillId="0" borderId="9" xfId="0" applyBorder="1" applyAlignment="1">
      <alignment horizontal="center" vertical="center" wrapText="1"/>
    </xf>
    <xf numFmtId="0" fontId="0" fillId="0" borderId="37" xfId="0" applyBorder="1"/>
    <xf numFmtId="0" fontId="0" fillId="0" borderId="0" xfId="0" applyBorder="1" applyAlignment="1">
      <alignment horizontal="center" vertical="center" wrapText="1"/>
    </xf>
    <xf numFmtId="164" fontId="0" fillId="0" borderId="32" xfId="0" applyNumberFormat="1" applyBorder="1"/>
    <xf numFmtId="164" fontId="0" fillId="0" borderId="5" xfId="0" applyNumberFormat="1" applyBorder="1"/>
    <xf numFmtId="0" fontId="0" fillId="0" borderId="0" xfId="0" applyBorder="1" applyAlignment="1">
      <alignment horizontal="center" wrapText="1"/>
    </xf>
    <xf numFmtId="164" fontId="0" fillId="0" borderId="0" xfId="0" applyNumberForma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14" xfId="0" applyNumberFormat="1" applyBorder="1"/>
    <xf numFmtId="164" fontId="0" fillId="0" borderId="8" xfId="0" applyNumberFormat="1" applyBorder="1"/>
    <xf numFmtId="164" fontId="0" fillId="0" borderId="15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9" fontId="0" fillId="0" borderId="0" xfId="1" applyNumberFormat="1" applyFont="1"/>
    <xf numFmtId="0" fontId="2" fillId="0" borderId="0" xfId="0" applyFont="1" applyBorder="1" applyAlignment="1">
      <alignment horizontal="right"/>
    </xf>
    <xf numFmtId="168" fontId="0" fillId="0" borderId="0" xfId="2" applyNumberFormat="1" applyFont="1" applyBorder="1"/>
    <xf numFmtId="9" fontId="2" fillId="0" borderId="0" xfId="1" applyFont="1" applyBorder="1"/>
    <xf numFmtId="0" fontId="0" fillId="0" borderId="27" xfId="0" applyBorder="1"/>
    <xf numFmtId="1" fontId="0" fillId="0" borderId="24" xfId="0" applyNumberFormat="1" applyBorder="1"/>
    <xf numFmtId="1" fontId="0" fillId="0" borderId="25" xfId="0" applyNumberFormat="1" applyBorder="1"/>
    <xf numFmtId="1" fontId="0" fillId="0" borderId="26" xfId="0" applyNumberFormat="1" applyBorder="1"/>
    <xf numFmtId="1" fontId="0" fillId="0" borderId="16" xfId="0" applyNumberFormat="1" applyBorder="1" applyAlignment="1">
      <alignment horizontal="right"/>
    </xf>
    <xf numFmtId="9" fontId="0" fillId="0" borderId="16" xfId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1" fontId="0" fillId="0" borderId="16" xfId="1" applyNumberFormat="1" applyFont="1" applyBorder="1" applyAlignment="1">
      <alignment horizontal="right"/>
    </xf>
    <xf numFmtId="9" fontId="1" fillId="0" borderId="16" xfId="1" applyFont="1" applyBorder="1" applyAlignment="1">
      <alignment horizontal="righ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% Improvement over baseline using mpc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4183102112235971"/>
          <c:y val="3.333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31105040441372"/>
          <c:y val="0.22658346456692913"/>
          <c:w val="0.81094256075133453"/>
          <c:h val="0.6427556430446193"/>
        </c:manualLayout>
      </c:layout>
      <c:scatterChart>
        <c:scatterStyle val="lineMarker"/>
        <c:varyColors val="0"/>
        <c:ser>
          <c:idx val="0"/>
          <c:order val="0"/>
          <c:tx>
            <c:v>Hs = 1.25 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'Comparison Heaving Buoy'!$L$82:$S$82</c:f>
              <c:numCache>
                <c:formatCode>General</c:formatCode>
                <c:ptCount val="8"/>
                <c:pt idx="0">
                  <c:v>9.86</c:v>
                </c:pt>
                <c:pt idx="1">
                  <c:v>11.02</c:v>
                </c:pt>
                <c:pt idx="2">
                  <c:v>12.18</c:v>
                </c:pt>
                <c:pt idx="3">
                  <c:v>13.34</c:v>
                </c:pt>
                <c:pt idx="4">
                  <c:v>14.499999999999998</c:v>
                </c:pt>
                <c:pt idx="5">
                  <c:v>15.659999999999998</c:v>
                </c:pt>
                <c:pt idx="6">
                  <c:v>16.82</c:v>
                </c:pt>
                <c:pt idx="7">
                  <c:v>17.98</c:v>
                </c:pt>
              </c:numCache>
            </c:numRef>
          </c:xVal>
          <c:yVal>
            <c:numRef>
              <c:f>'Comparison Heaving Buoy'!$L$64:$S$64</c:f>
              <c:numCache>
                <c:formatCode>0%</c:formatCode>
                <c:ptCount val="8"/>
                <c:pt idx="0">
                  <c:v>4.4435421901210859</c:v>
                </c:pt>
                <c:pt idx="1">
                  <c:v>4.5836640997651585</c:v>
                </c:pt>
                <c:pt idx="2">
                  <c:v>4.7082491467736451</c:v>
                </c:pt>
                <c:pt idx="3">
                  <c:v>4.8052879060011051</c:v>
                </c:pt>
                <c:pt idx="4">
                  <c:v>4.9131407534890865</c:v>
                </c:pt>
                <c:pt idx="5">
                  <c:v>5.0743479528187461</c:v>
                </c:pt>
                <c:pt idx="6">
                  <c:v>5.0912351804251985</c:v>
                </c:pt>
                <c:pt idx="7">
                  <c:v>5.1849322802095692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2D-4604-98BB-E99BF8BE8E72}"/>
            </c:ext>
          </c:extLst>
        </c:ser>
        <c:ser>
          <c:idx val="1"/>
          <c:order val="1"/>
          <c:tx>
            <c:v>Hs = 2.25 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'Comparison Heaving Buoy'!$L$82:$S$82</c:f>
              <c:numCache>
                <c:formatCode>General</c:formatCode>
                <c:ptCount val="8"/>
                <c:pt idx="0">
                  <c:v>9.86</c:v>
                </c:pt>
                <c:pt idx="1">
                  <c:v>11.02</c:v>
                </c:pt>
                <c:pt idx="2">
                  <c:v>12.18</c:v>
                </c:pt>
                <c:pt idx="3">
                  <c:v>13.34</c:v>
                </c:pt>
                <c:pt idx="4">
                  <c:v>14.499999999999998</c:v>
                </c:pt>
                <c:pt idx="5">
                  <c:v>15.659999999999998</c:v>
                </c:pt>
                <c:pt idx="6">
                  <c:v>16.82</c:v>
                </c:pt>
                <c:pt idx="7">
                  <c:v>17.98</c:v>
                </c:pt>
              </c:numCache>
            </c:numRef>
          </c:xVal>
          <c:yVal>
            <c:numRef>
              <c:f>'Comparison Heaving Buoy'!$L$66:$S$66</c:f>
              <c:numCache>
                <c:formatCode>0%</c:formatCode>
                <c:ptCount val="8"/>
                <c:pt idx="0">
                  <c:v>2.6618608144962881</c:v>
                </c:pt>
                <c:pt idx="1">
                  <c:v>2.6983684166942523</c:v>
                </c:pt>
                <c:pt idx="2">
                  <c:v>2.7533889786616483</c:v>
                </c:pt>
                <c:pt idx="3">
                  <c:v>2.7980105724497859</c:v>
                </c:pt>
                <c:pt idx="4">
                  <c:v>2.8383313922624431</c:v>
                </c:pt>
                <c:pt idx="5">
                  <c:v>2.9144377006556792</c:v>
                </c:pt>
                <c:pt idx="6">
                  <c:v>2.909759682446091</c:v>
                </c:pt>
                <c:pt idx="7">
                  <c:v>2.9530656274430571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2D-4604-98BB-E99BF8BE8E72}"/>
            </c:ext>
          </c:extLst>
        </c:ser>
        <c:ser>
          <c:idx val="2"/>
          <c:order val="2"/>
          <c:tx>
            <c:v>Hs = 3.25 m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'Comparison Heaving Buoy'!$L$82:$S$82</c:f>
              <c:numCache>
                <c:formatCode>General</c:formatCode>
                <c:ptCount val="8"/>
                <c:pt idx="0">
                  <c:v>9.86</c:v>
                </c:pt>
                <c:pt idx="1">
                  <c:v>11.02</c:v>
                </c:pt>
                <c:pt idx="2">
                  <c:v>12.18</c:v>
                </c:pt>
                <c:pt idx="3">
                  <c:v>13.34</c:v>
                </c:pt>
                <c:pt idx="4">
                  <c:v>14.499999999999998</c:v>
                </c:pt>
                <c:pt idx="5">
                  <c:v>15.659999999999998</c:v>
                </c:pt>
                <c:pt idx="6">
                  <c:v>16.82</c:v>
                </c:pt>
                <c:pt idx="7">
                  <c:v>17.98</c:v>
                </c:pt>
              </c:numCache>
            </c:numRef>
          </c:xVal>
          <c:yVal>
            <c:numRef>
              <c:f>'Comparison Heaving Buoy'!$L$68:$S$68</c:f>
              <c:numCache>
                <c:formatCode>0%</c:formatCode>
                <c:ptCount val="8"/>
                <c:pt idx="0">
                  <c:v>1.9153784355380459</c:v>
                </c:pt>
                <c:pt idx="1">
                  <c:v>1.9259394619163503</c:v>
                </c:pt>
                <c:pt idx="2">
                  <c:v>1.9579670158673803</c:v>
                </c:pt>
                <c:pt idx="3">
                  <c:v>1.9869280623669554</c:v>
                </c:pt>
                <c:pt idx="4">
                  <c:v>2.0091791780226629</c:v>
                </c:pt>
                <c:pt idx="5">
                  <c:v>2.0558977018088789</c:v>
                </c:pt>
                <c:pt idx="6">
                  <c:v>2.0486095609503683</c:v>
                </c:pt>
                <c:pt idx="7">
                  <c:v>2.078187126252879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02D-4604-98BB-E99BF8BE8E72}"/>
            </c:ext>
          </c:extLst>
        </c:ser>
        <c:ser>
          <c:idx val="3"/>
          <c:order val="3"/>
          <c:tx>
            <c:v>Hs = 4.25 m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'Comparison Heaving Buoy'!$L$82:$S$82</c:f>
              <c:numCache>
                <c:formatCode>General</c:formatCode>
                <c:ptCount val="8"/>
                <c:pt idx="0">
                  <c:v>9.86</c:v>
                </c:pt>
                <c:pt idx="1">
                  <c:v>11.02</c:v>
                </c:pt>
                <c:pt idx="2">
                  <c:v>12.18</c:v>
                </c:pt>
                <c:pt idx="3">
                  <c:v>13.34</c:v>
                </c:pt>
                <c:pt idx="4">
                  <c:v>14.499999999999998</c:v>
                </c:pt>
                <c:pt idx="5">
                  <c:v>15.659999999999998</c:v>
                </c:pt>
                <c:pt idx="6">
                  <c:v>16.82</c:v>
                </c:pt>
                <c:pt idx="7">
                  <c:v>17.98</c:v>
                </c:pt>
              </c:numCache>
            </c:numRef>
          </c:xVal>
          <c:yVal>
            <c:numRef>
              <c:f>'Comparison Heaving Buoy'!$L$70:$S$70</c:f>
              <c:numCache>
                <c:formatCode>0%</c:formatCode>
                <c:ptCount val="8"/>
                <c:pt idx="0">
                  <c:v>1.6109201722683755</c:v>
                </c:pt>
                <c:pt idx="1">
                  <c:v>1.613288337269503</c:v>
                </c:pt>
                <c:pt idx="2">
                  <c:v>1.6201881988477784</c:v>
                </c:pt>
                <c:pt idx="3">
                  <c:v>1.6006285215894311</c:v>
                </c:pt>
                <c:pt idx="4">
                  <c:v>1.5659781262689909</c:v>
                </c:pt>
                <c:pt idx="5">
                  <c:v>1.5922621391487068</c:v>
                </c:pt>
                <c:pt idx="6">
                  <c:v>1.5781307334668697</c:v>
                </c:pt>
                <c:pt idx="7">
                  <c:v>1.6025636665274658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02D-4604-98BB-E99BF8BE8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207008"/>
        <c:axId val="444211600"/>
      </c:scatterChart>
      <c:valAx>
        <c:axId val="444207008"/>
        <c:scaling>
          <c:orientation val="minMax"/>
          <c:min val="8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1"/>
                    </a:solidFill>
                  </a:rPr>
                  <a:t>Tp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211600"/>
        <c:crosses val="autoZero"/>
        <c:crossBetween val="midCat"/>
      </c:valAx>
      <c:valAx>
        <c:axId val="444211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/>
                    </a:solidFill>
                  </a:rPr>
                  <a:t>PERCENT IMPROVEMENT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20700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2732390594032889"/>
          <c:y val="0.12245748031496063"/>
          <c:w val="0.83185976752905888"/>
          <c:h val="8.833490813648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Hs</a:t>
            </a:r>
            <a:r>
              <a:rPr lang="en-US" baseline="0">
                <a:solidFill>
                  <a:schemeClr val="tx1"/>
                </a:solidFill>
              </a:rPr>
              <a:t> = 2.25 m</a:t>
            </a:r>
            <a:endParaRPr lang="en-US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1581220795681884"/>
          <c:y val="4.3360433604336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65132648306946"/>
          <c:y val="0.13832853025936601"/>
          <c:w val="0.80286330472752854"/>
          <c:h val="0.70721126717949878"/>
        </c:manualLayout>
      </c:layout>
      <c:scatterChart>
        <c:scatterStyle val="lineMarker"/>
        <c:varyColors val="0"/>
        <c:ser>
          <c:idx val="0"/>
          <c:order val="0"/>
          <c:tx>
            <c:v>Slow Tuning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'Comparison Heaving Buoy'!$K$95:$U$95</c:f>
              <c:numCache>
                <c:formatCode>General</c:formatCode>
                <c:ptCount val="11"/>
                <c:pt idx="0">
                  <c:v>7.5399999999999991</c:v>
                </c:pt>
                <c:pt idx="1">
                  <c:v>8.6999999999999993</c:v>
                </c:pt>
                <c:pt idx="2">
                  <c:v>9.86</c:v>
                </c:pt>
                <c:pt idx="3">
                  <c:v>11.02</c:v>
                </c:pt>
                <c:pt idx="4">
                  <c:v>12.18</c:v>
                </c:pt>
                <c:pt idx="5">
                  <c:v>13.34</c:v>
                </c:pt>
                <c:pt idx="6">
                  <c:v>14.499999999999998</c:v>
                </c:pt>
                <c:pt idx="7">
                  <c:v>15.659999999999998</c:v>
                </c:pt>
                <c:pt idx="8">
                  <c:v>16.82</c:v>
                </c:pt>
                <c:pt idx="9">
                  <c:v>17.98</c:v>
                </c:pt>
                <c:pt idx="10">
                  <c:v>19.139999999999997</c:v>
                </c:pt>
              </c:numCache>
            </c:numRef>
          </c:xVal>
          <c:yVal>
            <c:numRef>
              <c:f>'Comparison Heaving Buoy'!$K$96:$U$96</c:f>
              <c:numCache>
                <c:formatCode>0</c:formatCode>
                <c:ptCount val="11"/>
                <c:pt idx="0">
                  <c:v>46.843301292020101</c:v>
                </c:pt>
                <c:pt idx="1">
                  <c:v>52.588635454956297</c:v>
                </c:pt>
                <c:pt idx="2">
                  <c:v>54.899653368810199</c:v>
                </c:pt>
                <c:pt idx="3">
                  <c:v>54.971213357152301</c:v>
                </c:pt>
                <c:pt idx="4">
                  <c:v>54.441737998441901</c:v>
                </c:pt>
                <c:pt idx="5">
                  <c:v>53.042992179227198</c:v>
                </c:pt>
                <c:pt idx="6">
                  <c:v>51.380749195685702</c:v>
                </c:pt>
                <c:pt idx="7">
                  <c:v>49.280639940632703</c:v>
                </c:pt>
                <c:pt idx="8">
                  <c:v>48.465741423182202</c:v>
                </c:pt>
                <c:pt idx="9">
                  <c:v>46.165952441534699</c:v>
                </c:pt>
                <c:pt idx="10">
                  <c:v>44.909245227355598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6D-4D2D-8A50-A57AF89ED9D8}"/>
            </c:ext>
          </c:extLst>
        </c:ser>
        <c:ser>
          <c:idx val="1"/>
          <c:order val="1"/>
          <c:tx>
            <c:v>MPC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'Comparison Heaving Buoy'!$K$95:$U$95</c:f>
              <c:numCache>
                <c:formatCode>General</c:formatCode>
                <c:ptCount val="11"/>
                <c:pt idx="0">
                  <c:v>7.5399999999999991</c:v>
                </c:pt>
                <c:pt idx="1">
                  <c:v>8.6999999999999993</c:v>
                </c:pt>
                <c:pt idx="2">
                  <c:v>9.86</c:v>
                </c:pt>
                <c:pt idx="3">
                  <c:v>11.02</c:v>
                </c:pt>
                <c:pt idx="4">
                  <c:v>12.18</c:v>
                </c:pt>
                <c:pt idx="5">
                  <c:v>13.34</c:v>
                </c:pt>
                <c:pt idx="6">
                  <c:v>14.499999999999998</c:v>
                </c:pt>
                <c:pt idx="7">
                  <c:v>15.659999999999998</c:v>
                </c:pt>
                <c:pt idx="8">
                  <c:v>16.82</c:v>
                </c:pt>
                <c:pt idx="9">
                  <c:v>17.98</c:v>
                </c:pt>
                <c:pt idx="10">
                  <c:v>19.139999999999997</c:v>
                </c:pt>
              </c:numCache>
            </c:numRef>
          </c:xVal>
          <c:yVal>
            <c:numRef>
              <c:f>'Comparison Heaving Buoy'!$K$97:$U$97</c:f>
              <c:numCache>
                <c:formatCode>0</c:formatCode>
                <c:ptCount val="11"/>
                <c:pt idx="0">
                  <c:v>122.04986524599801</c:v>
                </c:pt>
                <c:pt idx="1">
                  <c:v>137.94018607622399</c:v>
                </c:pt>
                <c:pt idx="2">
                  <c:v>146.13523603186499</c:v>
                </c:pt>
                <c:pt idx="3">
                  <c:v>148.332585950301</c:v>
                </c:pt>
                <c:pt idx="4">
                  <c:v>149.89928138409499</c:v>
                </c:pt>
                <c:pt idx="5">
                  <c:v>148.41485291184901</c:v>
                </c:pt>
                <c:pt idx="6">
                  <c:v>145.83559340007801</c:v>
                </c:pt>
                <c:pt idx="7">
                  <c:v>143.625354955418</c:v>
                </c:pt>
                <c:pt idx="8">
                  <c:v>141.02366037303301</c:v>
                </c:pt>
                <c:pt idx="9">
                  <c:v>136.33108731326701</c:v>
                </c:pt>
                <c:pt idx="10">
                  <c:v>131.719052921215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6D-4D2D-8A50-A57AF89ED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473504"/>
        <c:axId val="580481376"/>
      </c:scatterChart>
      <c:valAx>
        <c:axId val="580473504"/>
        <c:scaling>
          <c:orientation val="minMax"/>
          <c:min val="6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/>
                    </a:solidFill>
                  </a:rPr>
                  <a:t>Tp</a:t>
                </a:r>
                <a:r>
                  <a:rPr lang="en-US" sz="1200" baseline="0">
                    <a:solidFill>
                      <a:schemeClr val="tx1"/>
                    </a:solidFill>
                  </a:rPr>
                  <a:t> (s)</a:t>
                </a:r>
                <a:endParaRPr lang="en-US" sz="12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481376"/>
        <c:crosses val="autoZero"/>
        <c:crossBetween val="midCat"/>
      </c:valAx>
      <c:valAx>
        <c:axId val="580481376"/>
        <c:scaling>
          <c:orientation val="minMax"/>
          <c:max val="2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/>
                    </a:solidFill>
                  </a:rPr>
                  <a:t>Average</a:t>
                </a:r>
                <a:r>
                  <a:rPr lang="en-US" sz="1200" baseline="0">
                    <a:solidFill>
                      <a:schemeClr val="tx1"/>
                    </a:solidFill>
                  </a:rPr>
                  <a:t> Power (kW)</a:t>
                </a:r>
                <a:endParaRPr lang="en-US" sz="12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2.5010042618647931E-2"/>
              <c:y val="0.32036821045784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47350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3520925679514038"/>
          <c:y val="0.16618575415825182"/>
          <c:w val="0.18352817168882729"/>
          <c:h val="0.1313926494882962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Hs</a:t>
            </a:r>
            <a:r>
              <a:rPr lang="en-US" baseline="0">
                <a:solidFill>
                  <a:schemeClr val="tx1"/>
                </a:solidFill>
              </a:rPr>
              <a:t> = 1.25 m</a:t>
            </a:r>
            <a:endParaRPr lang="en-US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1581220795681884"/>
          <c:y val="4.3360433604336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65132648306946"/>
          <c:y val="0.13832853025936601"/>
          <c:w val="0.80286330472752854"/>
          <c:h val="0.7072112671794987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'Comparison Heaving Buoy'!$I$88:$T$88</c:f>
              <c:numCache>
                <c:formatCode>General</c:formatCode>
                <c:ptCount val="12"/>
                <c:pt idx="0">
                  <c:v>5.22</c:v>
                </c:pt>
                <c:pt idx="1">
                  <c:v>6.38</c:v>
                </c:pt>
                <c:pt idx="2">
                  <c:v>7.5399999999999991</c:v>
                </c:pt>
                <c:pt idx="3">
                  <c:v>8.6999999999999993</c:v>
                </c:pt>
                <c:pt idx="4">
                  <c:v>9.86</c:v>
                </c:pt>
                <c:pt idx="5">
                  <c:v>11.02</c:v>
                </c:pt>
                <c:pt idx="6">
                  <c:v>12.18</c:v>
                </c:pt>
                <c:pt idx="7">
                  <c:v>13.34</c:v>
                </c:pt>
                <c:pt idx="8">
                  <c:v>14.499999999999998</c:v>
                </c:pt>
                <c:pt idx="9">
                  <c:v>15.659999999999998</c:v>
                </c:pt>
                <c:pt idx="10">
                  <c:v>16.82</c:v>
                </c:pt>
                <c:pt idx="11">
                  <c:v>17.98</c:v>
                </c:pt>
              </c:numCache>
            </c:numRef>
          </c:xVal>
          <c:yVal>
            <c:numRef>
              <c:f>'Comparison Heaving Buoy'!$I$89:$T$89</c:f>
              <c:numCache>
                <c:formatCode>0</c:formatCode>
                <c:ptCount val="12"/>
                <c:pt idx="0">
                  <c:v>9.8675396122092902</c:v>
                </c:pt>
                <c:pt idx="1">
                  <c:v>12.7179841463591</c:v>
                </c:pt>
                <c:pt idx="2">
                  <c:v>14.457809040747</c:v>
                </c:pt>
                <c:pt idx="3">
                  <c:v>16.231060325603799</c:v>
                </c:pt>
                <c:pt idx="4">
                  <c:v>16.944337459509299</c:v>
                </c:pt>
                <c:pt idx="5">
                  <c:v>16.966423875664301</c:v>
                </c:pt>
                <c:pt idx="6">
                  <c:v>16.803005555074598</c:v>
                </c:pt>
                <c:pt idx="7">
                  <c:v>16.371293882477499</c:v>
                </c:pt>
                <c:pt idx="8">
                  <c:v>15.858255924594401</c:v>
                </c:pt>
                <c:pt idx="9">
                  <c:v>15.2100740557508</c:v>
                </c:pt>
                <c:pt idx="10">
                  <c:v>14.9585621676489</c:v>
                </c:pt>
                <c:pt idx="11">
                  <c:v>14.248750753560101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16-4D94-B5BB-6604230F434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'Comparison Heaving Buoy'!$I$88:$T$88</c:f>
              <c:numCache>
                <c:formatCode>General</c:formatCode>
                <c:ptCount val="12"/>
                <c:pt idx="0">
                  <c:v>5.22</c:v>
                </c:pt>
                <c:pt idx="1">
                  <c:v>6.38</c:v>
                </c:pt>
                <c:pt idx="2">
                  <c:v>7.5399999999999991</c:v>
                </c:pt>
                <c:pt idx="3">
                  <c:v>8.6999999999999993</c:v>
                </c:pt>
                <c:pt idx="4">
                  <c:v>9.86</c:v>
                </c:pt>
                <c:pt idx="5">
                  <c:v>11.02</c:v>
                </c:pt>
                <c:pt idx="6">
                  <c:v>12.18</c:v>
                </c:pt>
                <c:pt idx="7">
                  <c:v>13.34</c:v>
                </c:pt>
                <c:pt idx="8">
                  <c:v>14.499999999999998</c:v>
                </c:pt>
                <c:pt idx="9">
                  <c:v>15.659999999999998</c:v>
                </c:pt>
                <c:pt idx="10">
                  <c:v>16.82</c:v>
                </c:pt>
                <c:pt idx="11">
                  <c:v>17.98</c:v>
                </c:pt>
              </c:numCache>
            </c:numRef>
          </c:xVal>
          <c:yVal>
            <c:numRef>
              <c:f>'Comparison Heaving Buoy'!$I$90:$T$90</c:f>
              <c:numCache>
                <c:formatCode>0</c:formatCode>
                <c:ptCount val="12"/>
                <c:pt idx="0">
                  <c:v>15.752095674966601</c:v>
                </c:pt>
                <c:pt idx="1">
                  <c:v>37.289260041215698</c:v>
                </c:pt>
                <c:pt idx="2">
                  <c:v>56.440453929142599</c:v>
                </c:pt>
                <c:pt idx="3">
                  <c:v>68.683936877346198</c:v>
                </c:pt>
                <c:pt idx="4">
                  <c:v>75.292878384978707</c:v>
                </c:pt>
                <c:pt idx="5">
                  <c:v>77.768388020280895</c:v>
                </c:pt>
                <c:pt idx="6">
                  <c:v>79.112736567912805</c:v>
                </c:pt>
                <c:pt idx="7">
                  <c:v>78.668780499058997</c:v>
                </c:pt>
                <c:pt idx="8">
                  <c:v>77.913843462384506</c:v>
                </c:pt>
                <c:pt idx="9">
                  <c:v>77.181208147020598</c:v>
                </c:pt>
                <c:pt idx="10">
                  <c:v>76.157557956511496</c:v>
                </c:pt>
                <c:pt idx="11">
                  <c:v>73.878807734794194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16-4D94-B5BB-6604230F4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473504"/>
        <c:axId val="580481376"/>
      </c:scatterChart>
      <c:valAx>
        <c:axId val="580473504"/>
        <c:scaling>
          <c:orientation val="minMax"/>
          <c:min val="4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/>
                    </a:solidFill>
                  </a:rPr>
                  <a:t>Tp</a:t>
                </a:r>
                <a:r>
                  <a:rPr lang="en-US" sz="1200" baseline="0">
                    <a:solidFill>
                      <a:schemeClr val="tx1"/>
                    </a:solidFill>
                  </a:rPr>
                  <a:t> (s)</a:t>
                </a:r>
                <a:endParaRPr lang="en-US" sz="12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481376"/>
        <c:crosses val="autoZero"/>
        <c:crossBetween val="midCat"/>
      </c:valAx>
      <c:valAx>
        <c:axId val="580481376"/>
        <c:scaling>
          <c:orientation val="minMax"/>
          <c:max val="12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/>
                    </a:solidFill>
                  </a:rPr>
                  <a:t>Average</a:t>
                </a:r>
                <a:r>
                  <a:rPr lang="en-US" sz="1200" baseline="0">
                    <a:solidFill>
                      <a:schemeClr val="tx1"/>
                    </a:solidFill>
                  </a:rPr>
                  <a:t> Power (kW)</a:t>
                </a:r>
                <a:endParaRPr lang="en-US" sz="12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2.5010042618647931E-2"/>
              <c:y val="0.32036821045784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47350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3520925679514038"/>
          <c:y val="0.16618575415825182"/>
          <c:w val="0.18352817168882729"/>
          <c:h val="0.1313926494882962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Hs</a:t>
            </a:r>
            <a:r>
              <a:rPr lang="en-US" baseline="0">
                <a:solidFill>
                  <a:schemeClr val="tx1"/>
                </a:solidFill>
              </a:rPr>
              <a:t> = 3.25 m</a:t>
            </a:r>
            <a:endParaRPr lang="en-US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1581220795681884"/>
          <c:y val="4.3360433604336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65132648306946"/>
          <c:y val="0.13832853025936601"/>
          <c:w val="0.80286330472752854"/>
          <c:h val="0.70721126717949878"/>
        </c:manualLayout>
      </c:layout>
      <c:scatterChart>
        <c:scatterStyle val="lineMarker"/>
        <c:varyColors val="0"/>
        <c:ser>
          <c:idx val="0"/>
          <c:order val="0"/>
          <c:tx>
            <c:v>Slow Tuning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'Comparison Heaving Buoy'!$L$102:$W$102</c:f>
              <c:numCache>
                <c:formatCode>General</c:formatCode>
                <c:ptCount val="12"/>
                <c:pt idx="0">
                  <c:v>8.6999999999999993</c:v>
                </c:pt>
                <c:pt idx="1">
                  <c:v>9.86</c:v>
                </c:pt>
                <c:pt idx="2">
                  <c:v>11.02</c:v>
                </c:pt>
                <c:pt idx="3">
                  <c:v>12.18</c:v>
                </c:pt>
                <c:pt idx="4">
                  <c:v>13.34</c:v>
                </c:pt>
                <c:pt idx="5">
                  <c:v>14.499999999999998</c:v>
                </c:pt>
                <c:pt idx="6">
                  <c:v>15.659999999999998</c:v>
                </c:pt>
                <c:pt idx="7">
                  <c:v>16.82</c:v>
                </c:pt>
                <c:pt idx="8">
                  <c:v>17.98</c:v>
                </c:pt>
                <c:pt idx="9">
                  <c:v>19.139999999999997</c:v>
                </c:pt>
                <c:pt idx="10">
                  <c:v>20.299999999999997</c:v>
                </c:pt>
                <c:pt idx="11">
                  <c:v>21.459999999999997</c:v>
                </c:pt>
              </c:numCache>
            </c:numRef>
          </c:xVal>
          <c:yVal>
            <c:numRef>
              <c:f>'Comparison Heaving Buoy'!$L$103:$W$103</c:f>
              <c:numCache>
                <c:formatCode>0</c:formatCode>
                <c:ptCount val="12"/>
                <c:pt idx="0">
                  <c:v>109.721967801082</c:v>
                </c:pt>
                <c:pt idx="1">
                  <c:v>114.543721226283</c:v>
                </c:pt>
                <c:pt idx="2">
                  <c:v>114.69302539949101</c:v>
                </c:pt>
                <c:pt idx="3">
                  <c:v>113.588317552305</c:v>
                </c:pt>
                <c:pt idx="4">
                  <c:v>110.669946645549</c:v>
                </c:pt>
                <c:pt idx="5">
                  <c:v>107.201810050258</c:v>
                </c:pt>
                <c:pt idx="6">
                  <c:v>102.820100616875</c:v>
                </c:pt>
                <c:pt idx="7">
                  <c:v>101.11988025330599</c:v>
                </c:pt>
                <c:pt idx="8">
                  <c:v>96.321555094066298</c:v>
                </c:pt>
                <c:pt idx="9">
                  <c:v>93.699536338556499</c:v>
                </c:pt>
                <c:pt idx="10">
                  <c:v>76.593839976416703</c:v>
                </c:pt>
                <c:pt idx="11">
                  <c:v>64.907576258917899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6F-44A2-BBED-B1CE93FB139A}"/>
            </c:ext>
          </c:extLst>
        </c:ser>
        <c:ser>
          <c:idx val="1"/>
          <c:order val="1"/>
          <c:tx>
            <c:v>MPC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'Comparison Heaving Buoy'!$L$102:$W$102</c:f>
              <c:numCache>
                <c:formatCode>General</c:formatCode>
                <c:ptCount val="12"/>
                <c:pt idx="0">
                  <c:v>8.6999999999999993</c:v>
                </c:pt>
                <c:pt idx="1">
                  <c:v>9.86</c:v>
                </c:pt>
                <c:pt idx="2">
                  <c:v>11.02</c:v>
                </c:pt>
                <c:pt idx="3">
                  <c:v>12.18</c:v>
                </c:pt>
                <c:pt idx="4">
                  <c:v>13.34</c:v>
                </c:pt>
                <c:pt idx="5">
                  <c:v>14.499999999999998</c:v>
                </c:pt>
                <c:pt idx="6">
                  <c:v>15.659999999999998</c:v>
                </c:pt>
                <c:pt idx="7">
                  <c:v>16.82</c:v>
                </c:pt>
                <c:pt idx="8">
                  <c:v>17.98</c:v>
                </c:pt>
                <c:pt idx="9">
                  <c:v>19.139999999999997</c:v>
                </c:pt>
                <c:pt idx="10">
                  <c:v>20.299999999999997</c:v>
                </c:pt>
                <c:pt idx="11">
                  <c:v>21.459999999999997</c:v>
                </c:pt>
              </c:numCache>
            </c:numRef>
          </c:xVal>
          <c:yVal>
            <c:numRef>
              <c:f>'Comparison Heaving Buoy'!$L$104:$W$104</c:f>
              <c:numCache>
                <c:formatCode>0</c:formatCode>
                <c:ptCount val="12"/>
                <c:pt idx="0">
                  <c:v>210.98675089586601</c:v>
                </c:pt>
                <c:pt idx="1">
                  <c:v>219.39457356310399</c:v>
                </c:pt>
                <c:pt idx="2">
                  <c:v>220.891823623454</c:v>
                </c:pt>
                <c:pt idx="3">
                  <c:v>222.40217915528299</c:v>
                </c:pt>
                <c:pt idx="4">
                  <c:v>219.89322265069501</c:v>
                </c:pt>
                <c:pt idx="5">
                  <c:v>215.387644599319</c:v>
                </c:pt>
                <c:pt idx="6">
                  <c:v>211.387608557991</c:v>
                </c:pt>
                <c:pt idx="7">
                  <c:v>207.155153489079</c:v>
                </c:pt>
                <c:pt idx="8">
                  <c:v>200.174215777146</c:v>
                </c:pt>
                <c:pt idx="9">
                  <c:v>193.16938232572599</c:v>
                </c:pt>
                <c:pt idx="10">
                  <c:v>185.35223625616999</c:v>
                </c:pt>
                <c:pt idx="11">
                  <c:v>178.12199387370899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6F-44A2-BBED-B1CE93FB1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473504"/>
        <c:axId val="580481376"/>
      </c:scatterChart>
      <c:valAx>
        <c:axId val="580473504"/>
        <c:scaling>
          <c:orientation val="minMax"/>
          <c:min val="6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/>
                    </a:solidFill>
                  </a:rPr>
                  <a:t>Tp</a:t>
                </a:r>
                <a:r>
                  <a:rPr lang="en-US" sz="1200" baseline="0">
                    <a:solidFill>
                      <a:schemeClr val="tx1"/>
                    </a:solidFill>
                  </a:rPr>
                  <a:t> (s)</a:t>
                </a:r>
                <a:endParaRPr lang="en-US" sz="12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481376"/>
        <c:crosses val="autoZero"/>
        <c:crossBetween val="midCat"/>
      </c:valAx>
      <c:valAx>
        <c:axId val="580481376"/>
        <c:scaling>
          <c:orientation val="minMax"/>
          <c:max val="3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/>
                    </a:solidFill>
                  </a:rPr>
                  <a:t>Average</a:t>
                </a:r>
                <a:r>
                  <a:rPr lang="en-US" sz="1200" baseline="0">
                    <a:solidFill>
                      <a:schemeClr val="tx1"/>
                    </a:solidFill>
                  </a:rPr>
                  <a:t> Power (kW)</a:t>
                </a:r>
                <a:endParaRPr lang="en-US" sz="12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2.5010042618647931E-2"/>
              <c:y val="0.32036821045784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47350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3520925679514038"/>
          <c:y val="0.16618575415825182"/>
          <c:w val="0.18352817168882729"/>
          <c:h val="0.1313926494882962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400050</xdr:colOff>
      <xdr:row>2</xdr:row>
      <xdr:rowOff>171450</xdr:rowOff>
    </xdr:from>
    <xdr:to>
      <xdr:col>33</xdr:col>
      <xdr:colOff>514350</xdr:colOff>
      <xdr:row>22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BFF30C-CF88-43A1-A4BA-2F8E385B25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333375</xdr:colOff>
      <xdr:row>89</xdr:row>
      <xdr:rowOff>114300</xdr:rowOff>
    </xdr:from>
    <xdr:to>
      <xdr:col>36</xdr:col>
      <xdr:colOff>328613</xdr:colOff>
      <xdr:row>107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A75BBA3-4058-449F-A77C-97962CFD7A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289983</xdr:colOff>
      <xdr:row>71</xdr:row>
      <xdr:rowOff>162983</xdr:rowOff>
    </xdr:from>
    <xdr:to>
      <xdr:col>36</xdr:col>
      <xdr:colOff>285221</xdr:colOff>
      <xdr:row>90</xdr:row>
      <xdr:rowOff>10583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A0D9447-C2B8-409C-B6A6-425B85B72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324909</xdr:colOff>
      <xdr:row>107</xdr:row>
      <xdr:rowOff>78317</xdr:rowOff>
    </xdr:from>
    <xdr:to>
      <xdr:col>36</xdr:col>
      <xdr:colOff>320147</xdr:colOff>
      <xdr:row>125</xdr:row>
      <xdr:rowOff>164042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A538A54-D9B3-4204-BF38-09B3450243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C13" sqref="C13"/>
    </sheetView>
  </sheetViews>
  <sheetFormatPr defaultRowHeight="15" x14ac:dyDescent="0.25"/>
  <cols>
    <col min="1" max="1" width="3.28515625" customWidth="1"/>
    <col min="2" max="2" width="25.28515625" customWidth="1"/>
    <col min="3" max="3" width="11.28515625" customWidth="1"/>
    <col min="4" max="4" width="11.42578125" customWidth="1"/>
  </cols>
  <sheetData>
    <row r="2" spans="1:4" x14ac:dyDescent="0.25">
      <c r="A2" s="39" t="s">
        <v>13</v>
      </c>
      <c r="B2" s="39"/>
      <c r="C2" s="40"/>
      <c r="D2" s="70"/>
    </row>
    <row r="3" spans="1:4" x14ac:dyDescent="0.25">
      <c r="A3" s="32"/>
      <c r="B3" s="32" t="s">
        <v>16</v>
      </c>
      <c r="C3" s="80">
        <f>'Slow Tuning Heaving Buoy'!C1</f>
        <v>182.61828238196756</v>
      </c>
      <c r="D3" s="71"/>
    </row>
    <row r="4" spans="1:4" x14ac:dyDescent="0.25">
      <c r="A4" s="32"/>
      <c r="B4" s="32" t="s">
        <v>17</v>
      </c>
      <c r="C4" s="77">
        <f>'Slow Tuning Heaving Buoy'!C2</f>
        <v>481.2499872296292</v>
      </c>
      <c r="D4" s="71"/>
    </row>
    <row r="5" spans="1:4" x14ac:dyDescent="0.25">
      <c r="A5" s="32"/>
      <c r="B5" s="32" t="s">
        <v>18</v>
      </c>
      <c r="C5" s="77">
        <f>'Slow Tuning Heaving Buoy'!C3</f>
        <v>54.937213154067258</v>
      </c>
      <c r="D5" s="5"/>
    </row>
    <row r="6" spans="1:4" x14ac:dyDescent="0.25">
      <c r="A6" s="32"/>
      <c r="B6" s="32" t="s">
        <v>5</v>
      </c>
      <c r="C6" s="78">
        <f>'Slow Tuning Heaving Buoy'!C4</f>
        <v>0.30083085021662637</v>
      </c>
      <c r="D6" s="31"/>
    </row>
    <row r="7" spans="1:4" x14ac:dyDescent="0.25">
      <c r="A7" s="39" t="s">
        <v>14</v>
      </c>
      <c r="B7" s="39"/>
      <c r="C7" s="79"/>
      <c r="D7" s="70"/>
    </row>
    <row r="8" spans="1:4" x14ac:dyDescent="0.25">
      <c r="A8" s="32"/>
      <c r="B8" s="32" t="s">
        <v>16</v>
      </c>
      <c r="C8" s="80">
        <f>'MPC Heaving Buoy'!C1</f>
        <v>449.15588459470348</v>
      </c>
      <c r="D8" s="71"/>
    </row>
    <row r="9" spans="1:4" x14ac:dyDescent="0.25">
      <c r="A9" s="32"/>
      <c r="B9" s="32" t="s">
        <v>17</v>
      </c>
      <c r="C9" s="77">
        <f>'MPC Heaving Buoy'!C2</f>
        <v>1180.1726003797112</v>
      </c>
      <c r="D9" s="71"/>
    </row>
    <row r="10" spans="1:4" x14ac:dyDescent="0.25">
      <c r="A10" s="32"/>
      <c r="B10" s="32" t="s">
        <v>18</v>
      </c>
      <c r="C10" s="77">
        <f>'MPC Heaving Buoy'!C3</f>
        <v>134.72289958672502</v>
      </c>
      <c r="D10" s="5"/>
    </row>
    <row r="11" spans="1:4" x14ac:dyDescent="0.25">
      <c r="A11" s="32"/>
      <c r="B11" s="32" t="s">
        <v>5</v>
      </c>
      <c r="C11" s="78">
        <f>'MPC Heaving Buoy'!C4</f>
        <v>0.29994686523653685</v>
      </c>
      <c r="D11" s="31"/>
    </row>
    <row r="12" spans="1:4" x14ac:dyDescent="0.25">
      <c r="A12" s="39" t="s">
        <v>19</v>
      </c>
      <c r="B12" s="32"/>
      <c r="C12" s="81">
        <f>C9/C4</f>
        <v>2.4523067671617205</v>
      </c>
      <c r="D12" s="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7"/>
  <sheetViews>
    <sheetView topLeftCell="A16" zoomScale="90" zoomScaleNormal="90" workbookViewId="0">
      <selection activeCell="C38" sqref="C38:W57"/>
    </sheetView>
  </sheetViews>
  <sheetFormatPr defaultRowHeight="15" x14ac:dyDescent="0.25"/>
  <sheetData>
    <row r="1" spans="1:23" x14ac:dyDescent="0.25">
      <c r="A1" t="s">
        <v>1</v>
      </c>
      <c r="C1" s="14">
        <v>449.15588459470348</v>
      </c>
      <c r="D1" t="s">
        <v>2</v>
      </c>
    </row>
    <row r="2" spans="1:23" x14ac:dyDescent="0.25">
      <c r="A2" t="s">
        <v>10</v>
      </c>
      <c r="C2" s="14">
        <f>C3*24*365/1000</f>
        <v>1180.1726003797112</v>
      </c>
      <c r="D2" t="s">
        <v>3</v>
      </c>
    </row>
    <row r="3" spans="1:23" x14ac:dyDescent="0.25">
      <c r="A3" t="s">
        <v>4</v>
      </c>
      <c r="C3" s="15">
        <f>W117</f>
        <v>134.72289958672502</v>
      </c>
      <c r="D3" t="s">
        <v>2</v>
      </c>
    </row>
    <row r="4" spans="1:23" x14ac:dyDescent="0.25">
      <c r="A4" t="s">
        <v>5</v>
      </c>
      <c r="C4" s="69">
        <f>C3/C1</f>
        <v>0.29994686523653685</v>
      </c>
    </row>
    <row r="6" spans="1:23" x14ac:dyDescent="0.25">
      <c r="A6" t="s">
        <v>12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3" ht="15.75" thickBot="1" x14ac:dyDescent="0.3"/>
    <row r="8" spans="1:23" ht="15.75" thickBot="1" x14ac:dyDescent="0.3">
      <c r="A8" s="41"/>
      <c r="B8" s="42"/>
      <c r="C8" s="43" t="s">
        <v>21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5"/>
    </row>
    <row r="9" spans="1:23" ht="15.75" thickBot="1" x14ac:dyDescent="0.3">
      <c r="A9" s="46"/>
      <c r="B9" s="47"/>
      <c r="C9" s="48">
        <v>0.5</v>
      </c>
      <c r="D9" s="49">
        <f>C9+1</f>
        <v>1.5</v>
      </c>
      <c r="E9" s="49">
        <f t="shared" ref="E9" si="0">D9+1</f>
        <v>2.5</v>
      </c>
      <c r="F9" s="49">
        <f>E9+1</f>
        <v>3.5</v>
      </c>
      <c r="G9" s="49">
        <f t="shared" ref="G9:W9" si="1">F9+1</f>
        <v>4.5</v>
      </c>
      <c r="H9" s="49">
        <f t="shared" si="1"/>
        <v>5.5</v>
      </c>
      <c r="I9" s="49">
        <f t="shared" si="1"/>
        <v>6.5</v>
      </c>
      <c r="J9" s="49">
        <f t="shared" si="1"/>
        <v>7.5</v>
      </c>
      <c r="K9" s="49">
        <f t="shared" si="1"/>
        <v>8.5</v>
      </c>
      <c r="L9" s="49">
        <f t="shared" si="1"/>
        <v>9.5</v>
      </c>
      <c r="M9" s="49">
        <f t="shared" si="1"/>
        <v>10.5</v>
      </c>
      <c r="N9" s="49">
        <f t="shared" si="1"/>
        <v>11.5</v>
      </c>
      <c r="O9" s="49">
        <f t="shared" si="1"/>
        <v>12.5</v>
      </c>
      <c r="P9" s="49">
        <f t="shared" si="1"/>
        <v>13.5</v>
      </c>
      <c r="Q9" s="49">
        <f t="shared" si="1"/>
        <v>14.5</v>
      </c>
      <c r="R9" s="49">
        <f t="shared" si="1"/>
        <v>15.5</v>
      </c>
      <c r="S9" s="49">
        <f t="shared" si="1"/>
        <v>16.5</v>
      </c>
      <c r="T9" s="49">
        <f t="shared" si="1"/>
        <v>17.5</v>
      </c>
      <c r="U9" s="49">
        <f t="shared" si="1"/>
        <v>18.5</v>
      </c>
      <c r="V9" s="49">
        <f t="shared" si="1"/>
        <v>19.5</v>
      </c>
      <c r="W9" s="50">
        <f t="shared" si="1"/>
        <v>20.5</v>
      </c>
    </row>
    <row r="10" spans="1:23" x14ac:dyDescent="0.25">
      <c r="A10" s="51" t="s">
        <v>22</v>
      </c>
      <c r="B10" s="52">
        <v>0.25</v>
      </c>
      <c r="C10" s="11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7.4207470345290298</v>
      </c>
      <c r="K10" s="3">
        <v>10.904040497108801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4">
        <v>0</v>
      </c>
    </row>
    <row r="11" spans="1:23" x14ac:dyDescent="0.25">
      <c r="A11" s="53"/>
      <c r="B11" s="54">
        <f>B10+0.5</f>
        <v>0.75</v>
      </c>
      <c r="C11" s="12">
        <v>0</v>
      </c>
      <c r="D11" s="5">
        <v>0</v>
      </c>
      <c r="E11" s="5">
        <v>0</v>
      </c>
      <c r="F11" s="5">
        <v>0</v>
      </c>
      <c r="G11" s="5">
        <v>5.35584565355013</v>
      </c>
      <c r="H11" s="5">
        <v>13.263834704708</v>
      </c>
      <c r="I11" s="5">
        <v>26.5002185080379</v>
      </c>
      <c r="J11" s="5">
        <v>36.519952847835803</v>
      </c>
      <c r="K11" s="5">
        <v>41.581187349435503</v>
      </c>
      <c r="L11" s="5">
        <v>43.929390965869402</v>
      </c>
      <c r="M11" s="5">
        <v>45.019172474937299</v>
      </c>
      <c r="N11" s="5">
        <v>45.250974596104598</v>
      </c>
      <c r="O11" s="5">
        <v>45.145295905468103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6">
        <v>0</v>
      </c>
    </row>
    <row r="12" spans="1:23" x14ac:dyDescent="0.25">
      <c r="A12" s="53"/>
      <c r="B12" s="54">
        <f t="shared" ref="B12:B29" si="2">B11+0.5</f>
        <v>1.25</v>
      </c>
      <c r="C12" s="12">
        <v>0</v>
      </c>
      <c r="D12" s="5">
        <v>0</v>
      </c>
      <c r="E12" s="5">
        <v>0</v>
      </c>
      <c r="F12" s="5">
        <v>0</v>
      </c>
      <c r="G12" s="5">
        <v>15.752095674966601</v>
      </c>
      <c r="H12" s="5">
        <v>37.289260041215698</v>
      </c>
      <c r="I12" s="5">
        <v>56.440453929142599</v>
      </c>
      <c r="J12" s="5">
        <v>68.683936877346198</v>
      </c>
      <c r="K12" s="5">
        <v>75.292878384978707</v>
      </c>
      <c r="L12" s="5">
        <v>77.768388020280895</v>
      </c>
      <c r="M12" s="5">
        <v>79.112736567912805</v>
      </c>
      <c r="N12" s="5">
        <v>78.668780499058997</v>
      </c>
      <c r="O12" s="5">
        <v>77.913843462384506</v>
      </c>
      <c r="P12" s="5">
        <v>77.181208147020598</v>
      </c>
      <c r="Q12" s="5">
        <v>76.157557956511496</v>
      </c>
      <c r="R12" s="5">
        <v>73.878807734794194</v>
      </c>
      <c r="S12" s="5">
        <v>0</v>
      </c>
      <c r="T12" s="5">
        <v>0</v>
      </c>
      <c r="U12" s="5">
        <v>0</v>
      </c>
      <c r="V12" s="5">
        <v>0</v>
      </c>
      <c r="W12" s="6">
        <v>0</v>
      </c>
    </row>
    <row r="13" spans="1:23" x14ac:dyDescent="0.25">
      <c r="A13" s="53"/>
      <c r="B13" s="54">
        <f t="shared" si="2"/>
        <v>1.75</v>
      </c>
      <c r="C13" s="12">
        <v>0</v>
      </c>
      <c r="D13" s="5">
        <v>0</v>
      </c>
      <c r="E13" s="5">
        <v>0</v>
      </c>
      <c r="F13" s="5">
        <v>0</v>
      </c>
      <c r="G13" s="5">
        <v>0</v>
      </c>
      <c r="H13" s="5">
        <v>63.695724288613</v>
      </c>
      <c r="I13" s="5">
        <v>88.819857041531904</v>
      </c>
      <c r="J13" s="5">
        <v>102.659188048084</v>
      </c>
      <c r="K13" s="5">
        <v>110.311304413729</v>
      </c>
      <c r="L13" s="5">
        <v>112.718856635976</v>
      </c>
      <c r="M13" s="5">
        <v>114.204839466397</v>
      </c>
      <c r="N13" s="5">
        <v>113.219428480999</v>
      </c>
      <c r="O13" s="5">
        <v>111.619816566967</v>
      </c>
      <c r="P13" s="5">
        <v>110.192821523438</v>
      </c>
      <c r="Q13" s="5">
        <v>108.332575421816</v>
      </c>
      <c r="R13" s="5">
        <v>104.876641924244</v>
      </c>
      <c r="S13" s="5">
        <v>0</v>
      </c>
      <c r="T13" s="5">
        <v>0</v>
      </c>
      <c r="U13" s="5">
        <v>0</v>
      </c>
      <c r="V13" s="5">
        <v>0</v>
      </c>
      <c r="W13" s="6">
        <v>0</v>
      </c>
    </row>
    <row r="14" spans="1:23" x14ac:dyDescent="0.25">
      <c r="A14" s="53"/>
      <c r="B14" s="54">
        <f t="shared" si="2"/>
        <v>2.25</v>
      </c>
      <c r="C14" s="12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122.04986524599801</v>
      </c>
      <c r="J14" s="5">
        <v>137.94018607622399</v>
      </c>
      <c r="K14" s="5">
        <v>146.13523603186499</v>
      </c>
      <c r="L14" s="5">
        <v>148.332585950301</v>
      </c>
      <c r="M14" s="5">
        <v>149.89928138409499</v>
      </c>
      <c r="N14" s="5">
        <v>148.41485291184901</v>
      </c>
      <c r="O14" s="5">
        <v>145.83559340007801</v>
      </c>
      <c r="P14" s="5">
        <v>143.625354955418</v>
      </c>
      <c r="Q14" s="5">
        <v>141.02366037303301</v>
      </c>
      <c r="R14" s="5">
        <v>136.33108731326701</v>
      </c>
      <c r="S14" s="5">
        <v>131.719052921215</v>
      </c>
      <c r="T14" s="5">
        <v>0</v>
      </c>
      <c r="U14" s="5">
        <v>0</v>
      </c>
      <c r="V14" s="5">
        <v>0</v>
      </c>
      <c r="W14" s="6">
        <v>0</v>
      </c>
    </row>
    <row r="15" spans="1:23" x14ac:dyDescent="0.25">
      <c r="A15" s="53"/>
      <c r="B15" s="54">
        <f t="shared" si="2"/>
        <v>2.75</v>
      </c>
      <c r="C15" s="12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155.97103727529901</v>
      </c>
      <c r="J15" s="5">
        <v>174.16957154977399</v>
      </c>
      <c r="K15" s="5">
        <v>182.53426156520499</v>
      </c>
      <c r="L15" s="5">
        <v>184.43001981179901</v>
      </c>
      <c r="M15" s="5">
        <v>185.99725258376199</v>
      </c>
      <c r="N15" s="5">
        <v>184.01008072801901</v>
      </c>
      <c r="O15" s="5">
        <v>180.45364133058899</v>
      </c>
      <c r="P15" s="5">
        <v>177.381884848449</v>
      </c>
      <c r="Q15" s="5">
        <v>173.99083731369899</v>
      </c>
      <c r="R15" s="5">
        <v>168.11126492909801</v>
      </c>
      <c r="S15" s="5">
        <v>162.32793412095401</v>
      </c>
      <c r="T15" s="5">
        <v>0</v>
      </c>
      <c r="U15" s="5">
        <v>0</v>
      </c>
      <c r="V15" s="5">
        <v>0</v>
      </c>
      <c r="W15" s="6">
        <v>0</v>
      </c>
    </row>
    <row r="16" spans="1:23" x14ac:dyDescent="0.25">
      <c r="A16" s="53"/>
      <c r="B16" s="54">
        <f t="shared" si="2"/>
        <v>3.25</v>
      </c>
      <c r="C16" s="12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210.98675089586601</v>
      </c>
      <c r="K16" s="5">
        <v>219.39457356310399</v>
      </c>
      <c r="L16" s="5">
        <v>220.891823623454</v>
      </c>
      <c r="M16" s="5">
        <v>222.40217915528299</v>
      </c>
      <c r="N16" s="5">
        <v>219.89322265069501</v>
      </c>
      <c r="O16" s="5">
        <v>215.387644599319</v>
      </c>
      <c r="P16" s="5">
        <v>211.387608557991</v>
      </c>
      <c r="Q16" s="5">
        <v>207.155153489079</v>
      </c>
      <c r="R16" s="5">
        <v>200.174215777146</v>
      </c>
      <c r="S16" s="5">
        <v>193.16938232572599</v>
      </c>
      <c r="T16" s="5">
        <v>185.35223625616999</v>
      </c>
      <c r="U16" s="5">
        <v>178.12199387370899</v>
      </c>
      <c r="V16" s="5">
        <v>0</v>
      </c>
      <c r="W16" s="6">
        <v>0</v>
      </c>
    </row>
    <row r="17" spans="1:23" x14ac:dyDescent="0.25">
      <c r="A17" s="53"/>
      <c r="B17" s="54">
        <f t="shared" si="2"/>
        <v>3.75</v>
      </c>
      <c r="C17" s="12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248.286560893635</v>
      </c>
      <c r="K17" s="5">
        <v>256.63969057462799</v>
      </c>
      <c r="L17" s="5">
        <v>257.636941101378</v>
      </c>
      <c r="M17" s="5">
        <v>259.04335997574702</v>
      </c>
      <c r="N17" s="5">
        <v>256.00237417977399</v>
      </c>
      <c r="O17" s="5">
        <v>250.57153670436401</v>
      </c>
      <c r="P17" s="5">
        <v>245.59438947800101</v>
      </c>
      <c r="Q17" s="5">
        <v>240.48011084274199</v>
      </c>
      <c r="R17" s="5">
        <v>232.41007795444901</v>
      </c>
      <c r="S17" s="5">
        <v>224.20713688747699</v>
      </c>
      <c r="T17" s="5">
        <v>0</v>
      </c>
      <c r="U17" s="5">
        <v>0</v>
      </c>
      <c r="V17" s="5">
        <v>0</v>
      </c>
      <c r="W17" s="6">
        <v>0</v>
      </c>
    </row>
    <row r="18" spans="1:23" x14ac:dyDescent="0.25">
      <c r="A18" s="53"/>
      <c r="B18" s="54">
        <f t="shared" si="2"/>
        <v>4.25</v>
      </c>
      <c r="C18" s="12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294.18347491411402</v>
      </c>
      <c r="L18" s="5">
        <v>294.61594513901701</v>
      </c>
      <c r="M18" s="5">
        <v>295.87598600911502</v>
      </c>
      <c r="N18" s="5">
        <v>292.30403134425001</v>
      </c>
      <c r="O18" s="5">
        <v>285.97623566697501</v>
      </c>
      <c r="P18" s="5">
        <v>279.96499360828699</v>
      </c>
      <c r="Q18" s="5">
        <v>273.93470036150802</v>
      </c>
      <c r="R18" s="5">
        <v>264.76092038279302</v>
      </c>
      <c r="S18" s="5">
        <v>255.41622186558101</v>
      </c>
      <c r="T18" s="5">
        <v>0</v>
      </c>
      <c r="U18" s="5">
        <v>0</v>
      </c>
      <c r="V18" s="5">
        <v>0</v>
      </c>
      <c r="W18" s="6">
        <v>0</v>
      </c>
    </row>
    <row r="19" spans="1:23" x14ac:dyDescent="0.25">
      <c r="A19" s="53"/>
      <c r="B19" s="54">
        <f t="shared" si="2"/>
        <v>4.75</v>
      </c>
      <c r="C19" s="12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331.981768348689</v>
      </c>
      <c r="L19" s="5">
        <v>331.79332658819402</v>
      </c>
      <c r="M19" s="5">
        <v>332.87053017221001</v>
      </c>
      <c r="N19" s="5">
        <v>328.75903772297602</v>
      </c>
      <c r="O19" s="5">
        <v>321.57541691151999</v>
      </c>
      <c r="P19" s="5">
        <v>314.49237362492698</v>
      </c>
      <c r="Q19" s="5">
        <v>307.49497976137002</v>
      </c>
      <c r="R19" s="5">
        <v>297.22163017767798</v>
      </c>
      <c r="S19" s="5">
        <v>286.77609172992999</v>
      </c>
      <c r="T19" s="5">
        <v>0</v>
      </c>
      <c r="U19" s="5">
        <v>0</v>
      </c>
      <c r="V19" s="5">
        <v>0</v>
      </c>
      <c r="W19" s="6">
        <v>0</v>
      </c>
    </row>
    <row r="20" spans="1:23" x14ac:dyDescent="0.25">
      <c r="A20" s="53"/>
      <c r="B20" s="54">
        <f t="shared" si="2"/>
        <v>5.25</v>
      </c>
      <c r="C20" s="12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369.14479788180103</v>
      </c>
      <c r="M20" s="5">
        <v>370.000125893985</v>
      </c>
      <c r="N20" s="5">
        <v>365.342188960138</v>
      </c>
      <c r="O20" s="5">
        <v>357.345726875183</v>
      </c>
      <c r="P20" s="5">
        <v>349.171609108388</v>
      </c>
      <c r="Q20" s="5">
        <v>341.14287721125999</v>
      </c>
      <c r="R20" s="5">
        <v>329.76974645257297</v>
      </c>
      <c r="S20" s="5">
        <v>0</v>
      </c>
      <c r="T20" s="5">
        <v>0</v>
      </c>
      <c r="U20" s="5">
        <v>0</v>
      </c>
      <c r="V20" s="5">
        <v>0</v>
      </c>
      <c r="W20" s="6">
        <v>0</v>
      </c>
    </row>
    <row r="21" spans="1:23" x14ac:dyDescent="0.25">
      <c r="A21" s="53"/>
      <c r="B21" s="54">
        <f t="shared" si="2"/>
        <v>5.75</v>
      </c>
      <c r="C21" s="12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402.03336052922702</v>
      </c>
      <c r="O21" s="5">
        <v>393.24047354281902</v>
      </c>
      <c r="P21" s="5">
        <v>383.93661794495301</v>
      </c>
      <c r="Q21" s="5">
        <v>374.86865180055901</v>
      </c>
      <c r="R21" s="5">
        <v>362.38811802543398</v>
      </c>
      <c r="S21" s="5">
        <v>0</v>
      </c>
      <c r="T21" s="5">
        <v>0</v>
      </c>
      <c r="U21" s="5">
        <v>0</v>
      </c>
      <c r="V21" s="5">
        <v>0</v>
      </c>
      <c r="W21" s="6">
        <v>0</v>
      </c>
    </row>
    <row r="22" spans="1:23" x14ac:dyDescent="0.25">
      <c r="A22" s="53"/>
      <c r="B22" s="54">
        <f t="shared" si="2"/>
        <v>6.25</v>
      </c>
      <c r="C22" s="12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429.22295884441098</v>
      </c>
      <c r="P22" s="5">
        <v>418.788107599895</v>
      </c>
      <c r="Q22" s="5">
        <v>408.67032532200398</v>
      </c>
      <c r="R22" s="5">
        <v>395.06902817434502</v>
      </c>
      <c r="S22" s="5">
        <v>0</v>
      </c>
      <c r="T22" s="5">
        <v>0</v>
      </c>
      <c r="U22" s="5">
        <v>0</v>
      </c>
      <c r="V22" s="5">
        <v>0</v>
      </c>
      <c r="W22" s="6">
        <v>0</v>
      </c>
    </row>
    <row r="23" spans="1:23" x14ac:dyDescent="0.25">
      <c r="A23" s="53"/>
      <c r="B23" s="54">
        <f t="shared" si="2"/>
        <v>6.75</v>
      </c>
      <c r="C23" s="12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453.71608614034398</v>
      </c>
      <c r="Q23" s="5">
        <v>442.53149460056102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6">
        <v>0</v>
      </c>
    </row>
    <row r="24" spans="1:23" x14ac:dyDescent="0.25">
      <c r="A24" s="53"/>
      <c r="B24" s="54">
        <f t="shared" si="2"/>
        <v>7.25</v>
      </c>
      <c r="C24" s="12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6">
        <v>0</v>
      </c>
    </row>
    <row r="25" spans="1:23" x14ac:dyDescent="0.25">
      <c r="A25" s="53"/>
      <c r="B25" s="54">
        <f t="shared" si="2"/>
        <v>7.75</v>
      </c>
      <c r="C25" s="12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6">
        <v>0</v>
      </c>
    </row>
    <row r="26" spans="1:23" x14ac:dyDescent="0.25">
      <c r="A26" s="53"/>
      <c r="B26" s="54">
        <f t="shared" si="2"/>
        <v>8.25</v>
      </c>
      <c r="C26" s="12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6">
        <v>0</v>
      </c>
    </row>
    <row r="27" spans="1:23" x14ac:dyDescent="0.25">
      <c r="A27" s="53"/>
      <c r="B27" s="54">
        <f t="shared" si="2"/>
        <v>8.75</v>
      </c>
      <c r="C27" s="12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6">
        <v>0</v>
      </c>
    </row>
    <row r="28" spans="1:23" x14ac:dyDescent="0.25">
      <c r="A28" s="53"/>
      <c r="B28" s="54">
        <f t="shared" si="2"/>
        <v>9.25</v>
      </c>
      <c r="C28" s="12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6">
        <v>0</v>
      </c>
    </row>
    <row r="29" spans="1:23" ht="15.75" thickBot="1" x14ac:dyDescent="0.3">
      <c r="A29" s="55"/>
      <c r="B29" s="56">
        <f t="shared" si="2"/>
        <v>9.75</v>
      </c>
      <c r="C29" s="13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9">
        <v>0</v>
      </c>
    </row>
    <row r="30" spans="1:23" ht="15.75" thickBot="1" x14ac:dyDescent="0.3">
      <c r="A30" s="57"/>
      <c r="B30" s="10"/>
      <c r="C30" s="58">
        <f>C9*1.16</f>
        <v>0.57999999999999996</v>
      </c>
      <c r="D30" s="58">
        <f t="shared" ref="D30:W30" si="3">D9*1.16</f>
        <v>1.7399999999999998</v>
      </c>
      <c r="E30" s="58">
        <f t="shared" si="3"/>
        <v>2.9</v>
      </c>
      <c r="F30" s="58">
        <f t="shared" si="3"/>
        <v>4.0599999999999996</v>
      </c>
      <c r="G30" s="58">
        <f t="shared" si="3"/>
        <v>5.22</v>
      </c>
      <c r="H30" s="58">
        <f t="shared" si="3"/>
        <v>6.38</v>
      </c>
      <c r="I30" s="58">
        <f t="shared" si="3"/>
        <v>7.5399999999999991</v>
      </c>
      <c r="J30" s="58">
        <f t="shared" si="3"/>
        <v>8.6999999999999993</v>
      </c>
      <c r="K30" s="58">
        <f t="shared" si="3"/>
        <v>9.86</v>
      </c>
      <c r="L30" s="58">
        <f t="shared" si="3"/>
        <v>11.02</v>
      </c>
      <c r="M30" s="58">
        <f t="shared" si="3"/>
        <v>12.18</v>
      </c>
      <c r="N30" s="58">
        <f t="shared" si="3"/>
        <v>13.34</v>
      </c>
      <c r="O30" s="58">
        <f t="shared" si="3"/>
        <v>14.499999999999998</v>
      </c>
      <c r="P30" s="58">
        <f t="shared" si="3"/>
        <v>15.659999999999998</v>
      </c>
      <c r="Q30" s="58">
        <f t="shared" si="3"/>
        <v>16.82</v>
      </c>
      <c r="R30" s="58">
        <f t="shared" si="3"/>
        <v>17.98</v>
      </c>
      <c r="S30" s="58">
        <f t="shared" si="3"/>
        <v>19.139999999999997</v>
      </c>
      <c r="T30" s="58">
        <f t="shared" si="3"/>
        <v>20.299999999999997</v>
      </c>
      <c r="U30" s="58">
        <f t="shared" si="3"/>
        <v>21.459999999999997</v>
      </c>
      <c r="V30" s="58">
        <f t="shared" si="3"/>
        <v>22.619999999999997</v>
      </c>
      <c r="W30" s="58">
        <f t="shared" si="3"/>
        <v>23.779999999999998</v>
      </c>
    </row>
    <row r="31" spans="1:23" ht="15.75" thickBot="1" x14ac:dyDescent="0.3">
      <c r="A31" s="57"/>
      <c r="B31" s="10"/>
      <c r="C31" s="43" t="s">
        <v>23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5"/>
    </row>
    <row r="32" spans="1:23" x14ac:dyDescent="0.25">
      <c r="A32" s="57"/>
      <c r="B32" s="1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23" x14ac:dyDescent="0.25">
      <c r="A33" s="57"/>
      <c r="B33" s="1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:23" x14ac:dyDescent="0.25">
      <c r="A34" t="s">
        <v>11</v>
      </c>
    </row>
    <row r="35" spans="1:23" ht="15.75" thickBot="1" x14ac:dyDescent="0.3"/>
    <row r="36" spans="1:23" ht="15.75" thickBot="1" x14ac:dyDescent="0.3">
      <c r="A36" s="41"/>
      <c r="B36" s="42"/>
      <c r="C36" s="43" t="s">
        <v>21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5"/>
    </row>
    <row r="37" spans="1:23" ht="15.75" thickBot="1" x14ac:dyDescent="0.3">
      <c r="A37" s="46"/>
      <c r="B37" s="47"/>
      <c r="C37" s="48">
        <v>0.5</v>
      </c>
      <c r="D37" s="49">
        <f>C37+1</f>
        <v>1.5</v>
      </c>
      <c r="E37" s="49">
        <f t="shared" ref="E37" si="4">D37+1</f>
        <v>2.5</v>
      </c>
      <c r="F37" s="49">
        <f>E37+1</f>
        <v>3.5</v>
      </c>
      <c r="G37" s="49">
        <f t="shared" ref="G37" si="5">F37+1</f>
        <v>4.5</v>
      </c>
      <c r="H37" s="49">
        <f t="shared" ref="H37" si="6">G37+1</f>
        <v>5.5</v>
      </c>
      <c r="I37" s="49">
        <f t="shared" ref="I37" si="7">H37+1</f>
        <v>6.5</v>
      </c>
      <c r="J37" s="49">
        <f t="shared" ref="J37" si="8">I37+1</f>
        <v>7.5</v>
      </c>
      <c r="K37" s="49">
        <f t="shared" ref="K37" si="9">J37+1</f>
        <v>8.5</v>
      </c>
      <c r="L37" s="49">
        <f t="shared" ref="L37" si="10">K37+1</f>
        <v>9.5</v>
      </c>
      <c r="M37" s="49">
        <f t="shared" ref="M37" si="11">L37+1</f>
        <v>10.5</v>
      </c>
      <c r="N37" s="49">
        <f t="shared" ref="N37" si="12">M37+1</f>
        <v>11.5</v>
      </c>
      <c r="O37" s="49">
        <f t="shared" ref="O37" si="13">N37+1</f>
        <v>12.5</v>
      </c>
      <c r="P37" s="49">
        <f t="shared" ref="P37" si="14">O37+1</f>
        <v>13.5</v>
      </c>
      <c r="Q37" s="49">
        <f t="shared" ref="Q37" si="15">P37+1</f>
        <v>14.5</v>
      </c>
      <c r="R37" s="49">
        <f t="shared" ref="R37" si="16">Q37+1</f>
        <v>15.5</v>
      </c>
      <c r="S37" s="49">
        <f t="shared" ref="S37" si="17">R37+1</f>
        <v>16.5</v>
      </c>
      <c r="T37" s="49">
        <f t="shared" ref="T37" si="18">S37+1</f>
        <v>17.5</v>
      </c>
      <c r="U37" s="49">
        <f t="shared" ref="U37" si="19">T37+1</f>
        <v>18.5</v>
      </c>
      <c r="V37" s="49">
        <f t="shared" ref="V37" si="20">U37+1</f>
        <v>19.5</v>
      </c>
      <c r="W37" s="50">
        <f t="shared" ref="W37" si="21">V37+1</f>
        <v>20.5</v>
      </c>
    </row>
    <row r="38" spans="1:23" x14ac:dyDescent="0.25">
      <c r="A38" s="51" t="s">
        <v>22</v>
      </c>
      <c r="B38" s="52">
        <v>0.25</v>
      </c>
      <c r="C38" s="11">
        <f>IF(C10&lt;$C$1,C10,$C$1)</f>
        <v>0</v>
      </c>
      <c r="D38" s="3">
        <f t="shared" ref="D38:W38" si="22">IF(D10&lt;$C$1,D10,$C$1)</f>
        <v>0</v>
      </c>
      <c r="E38" s="3">
        <f t="shared" si="22"/>
        <v>0</v>
      </c>
      <c r="F38" s="3">
        <f t="shared" si="22"/>
        <v>0</v>
      </c>
      <c r="G38" s="3">
        <f t="shared" si="22"/>
        <v>0</v>
      </c>
      <c r="H38" s="3">
        <f t="shared" si="22"/>
        <v>0</v>
      </c>
      <c r="I38" s="3">
        <f t="shared" si="22"/>
        <v>0</v>
      </c>
      <c r="J38" s="3">
        <f t="shared" si="22"/>
        <v>7.4207470345290298</v>
      </c>
      <c r="K38" s="3">
        <f t="shared" si="22"/>
        <v>10.904040497108801</v>
      </c>
      <c r="L38" s="3">
        <f t="shared" si="22"/>
        <v>0</v>
      </c>
      <c r="M38" s="3">
        <f t="shared" si="22"/>
        <v>0</v>
      </c>
      <c r="N38" s="3">
        <f t="shared" si="22"/>
        <v>0</v>
      </c>
      <c r="O38" s="3">
        <f t="shared" si="22"/>
        <v>0</v>
      </c>
      <c r="P38" s="3">
        <f t="shared" si="22"/>
        <v>0</v>
      </c>
      <c r="Q38" s="3">
        <f t="shared" si="22"/>
        <v>0</v>
      </c>
      <c r="R38" s="3">
        <f t="shared" si="22"/>
        <v>0</v>
      </c>
      <c r="S38" s="3">
        <f t="shared" si="22"/>
        <v>0</v>
      </c>
      <c r="T38" s="3">
        <f t="shared" si="22"/>
        <v>0</v>
      </c>
      <c r="U38" s="3">
        <f t="shared" si="22"/>
        <v>0</v>
      </c>
      <c r="V38" s="3">
        <f t="shared" si="22"/>
        <v>0</v>
      </c>
      <c r="W38" s="4">
        <f t="shared" si="22"/>
        <v>0</v>
      </c>
    </row>
    <row r="39" spans="1:23" x14ac:dyDescent="0.25">
      <c r="A39" s="53"/>
      <c r="B39" s="54">
        <f>B38+0.5</f>
        <v>0.75</v>
      </c>
      <c r="C39" s="12">
        <f t="shared" ref="C39:W39" si="23">IF(C11&lt;$C$1,C11,$C$1)</f>
        <v>0</v>
      </c>
      <c r="D39" s="5">
        <f t="shared" si="23"/>
        <v>0</v>
      </c>
      <c r="E39" s="5">
        <f t="shared" si="23"/>
        <v>0</v>
      </c>
      <c r="F39" s="5">
        <f t="shared" si="23"/>
        <v>0</v>
      </c>
      <c r="G39" s="5">
        <f t="shared" si="23"/>
        <v>5.35584565355013</v>
      </c>
      <c r="H39" s="5">
        <f t="shared" si="23"/>
        <v>13.263834704708</v>
      </c>
      <c r="I39" s="5">
        <f t="shared" si="23"/>
        <v>26.5002185080379</v>
      </c>
      <c r="J39" s="5">
        <f t="shared" si="23"/>
        <v>36.519952847835803</v>
      </c>
      <c r="K39" s="5">
        <f t="shared" si="23"/>
        <v>41.581187349435503</v>
      </c>
      <c r="L39" s="5">
        <f t="shared" si="23"/>
        <v>43.929390965869402</v>
      </c>
      <c r="M39" s="5">
        <f t="shared" si="23"/>
        <v>45.019172474937299</v>
      </c>
      <c r="N39" s="5">
        <f t="shared" si="23"/>
        <v>45.250974596104598</v>
      </c>
      <c r="O39" s="5">
        <f t="shared" si="23"/>
        <v>45.145295905468103</v>
      </c>
      <c r="P39" s="5">
        <f t="shared" si="23"/>
        <v>0</v>
      </c>
      <c r="Q39" s="5">
        <f t="shared" si="23"/>
        <v>0</v>
      </c>
      <c r="R39" s="5">
        <f t="shared" si="23"/>
        <v>0</v>
      </c>
      <c r="S39" s="5">
        <f t="shared" si="23"/>
        <v>0</v>
      </c>
      <c r="T39" s="5">
        <f t="shared" si="23"/>
        <v>0</v>
      </c>
      <c r="U39" s="5">
        <f t="shared" si="23"/>
        <v>0</v>
      </c>
      <c r="V39" s="5">
        <f t="shared" si="23"/>
        <v>0</v>
      </c>
      <c r="W39" s="6">
        <f t="shared" si="23"/>
        <v>0</v>
      </c>
    </row>
    <row r="40" spans="1:23" x14ac:dyDescent="0.25">
      <c r="A40" s="53"/>
      <c r="B40" s="54">
        <f t="shared" ref="B40:B57" si="24">B39+0.5</f>
        <v>1.25</v>
      </c>
      <c r="C40" s="12">
        <f t="shared" ref="C40:W40" si="25">IF(C12&lt;$C$1,C12,$C$1)</f>
        <v>0</v>
      </c>
      <c r="D40" s="5">
        <f t="shared" si="25"/>
        <v>0</v>
      </c>
      <c r="E40" s="5">
        <f t="shared" si="25"/>
        <v>0</v>
      </c>
      <c r="F40" s="5">
        <f t="shared" si="25"/>
        <v>0</v>
      </c>
      <c r="G40" s="5">
        <f t="shared" si="25"/>
        <v>15.752095674966601</v>
      </c>
      <c r="H40" s="5">
        <f t="shared" si="25"/>
        <v>37.289260041215698</v>
      </c>
      <c r="I40" s="5">
        <f t="shared" si="25"/>
        <v>56.440453929142599</v>
      </c>
      <c r="J40" s="5">
        <f t="shared" si="25"/>
        <v>68.683936877346198</v>
      </c>
      <c r="K40" s="5">
        <f t="shared" si="25"/>
        <v>75.292878384978707</v>
      </c>
      <c r="L40" s="5">
        <f t="shared" si="25"/>
        <v>77.768388020280895</v>
      </c>
      <c r="M40" s="5">
        <f t="shared" si="25"/>
        <v>79.112736567912805</v>
      </c>
      <c r="N40" s="5">
        <f t="shared" si="25"/>
        <v>78.668780499058997</v>
      </c>
      <c r="O40" s="5">
        <f t="shared" si="25"/>
        <v>77.913843462384506</v>
      </c>
      <c r="P40" s="5">
        <f t="shared" si="25"/>
        <v>77.181208147020598</v>
      </c>
      <c r="Q40" s="5">
        <f t="shared" si="25"/>
        <v>76.157557956511496</v>
      </c>
      <c r="R40" s="5">
        <f t="shared" si="25"/>
        <v>73.878807734794194</v>
      </c>
      <c r="S40" s="5">
        <f t="shared" si="25"/>
        <v>0</v>
      </c>
      <c r="T40" s="5">
        <f t="shared" si="25"/>
        <v>0</v>
      </c>
      <c r="U40" s="5">
        <f t="shared" si="25"/>
        <v>0</v>
      </c>
      <c r="V40" s="5">
        <f t="shared" si="25"/>
        <v>0</v>
      </c>
      <c r="W40" s="6">
        <f t="shared" si="25"/>
        <v>0</v>
      </c>
    </row>
    <row r="41" spans="1:23" x14ac:dyDescent="0.25">
      <c r="A41" s="53"/>
      <c r="B41" s="54">
        <f t="shared" si="24"/>
        <v>1.75</v>
      </c>
      <c r="C41" s="12">
        <f t="shared" ref="C41:W41" si="26">IF(C13&lt;$C$1,C13,$C$1)</f>
        <v>0</v>
      </c>
      <c r="D41" s="5">
        <f t="shared" si="26"/>
        <v>0</v>
      </c>
      <c r="E41" s="5">
        <f t="shared" si="26"/>
        <v>0</v>
      </c>
      <c r="F41" s="5">
        <f t="shared" si="26"/>
        <v>0</v>
      </c>
      <c r="G41" s="5">
        <f t="shared" si="26"/>
        <v>0</v>
      </c>
      <c r="H41" s="5">
        <f t="shared" si="26"/>
        <v>63.695724288613</v>
      </c>
      <c r="I41" s="5">
        <f t="shared" si="26"/>
        <v>88.819857041531904</v>
      </c>
      <c r="J41" s="5">
        <f t="shared" si="26"/>
        <v>102.659188048084</v>
      </c>
      <c r="K41" s="5">
        <f t="shared" si="26"/>
        <v>110.311304413729</v>
      </c>
      <c r="L41" s="5">
        <f t="shared" si="26"/>
        <v>112.718856635976</v>
      </c>
      <c r="M41" s="5">
        <f t="shared" si="26"/>
        <v>114.204839466397</v>
      </c>
      <c r="N41" s="5">
        <f t="shared" si="26"/>
        <v>113.219428480999</v>
      </c>
      <c r="O41" s="5">
        <f t="shared" si="26"/>
        <v>111.619816566967</v>
      </c>
      <c r="P41" s="5">
        <f t="shared" si="26"/>
        <v>110.192821523438</v>
      </c>
      <c r="Q41" s="5">
        <f t="shared" si="26"/>
        <v>108.332575421816</v>
      </c>
      <c r="R41" s="5">
        <f t="shared" si="26"/>
        <v>104.876641924244</v>
      </c>
      <c r="S41" s="5">
        <f t="shared" si="26"/>
        <v>0</v>
      </c>
      <c r="T41" s="5">
        <f t="shared" si="26"/>
        <v>0</v>
      </c>
      <c r="U41" s="5">
        <f t="shared" si="26"/>
        <v>0</v>
      </c>
      <c r="V41" s="5">
        <f t="shared" si="26"/>
        <v>0</v>
      </c>
      <c r="W41" s="6">
        <f t="shared" si="26"/>
        <v>0</v>
      </c>
    </row>
    <row r="42" spans="1:23" x14ac:dyDescent="0.25">
      <c r="A42" s="53"/>
      <c r="B42" s="54">
        <f t="shared" si="24"/>
        <v>2.25</v>
      </c>
      <c r="C42" s="12">
        <f t="shared" ref="C42:W42" si="27">IF(C14&lt;$C$1,C14,$C$1)</f>
        <v>0</v>
      </c>
      <c r="D42" s="5">
        <f t="shared" si="27"/>
        <v>0</v>
      </c>
      <c r="E42" s="5">
        <f t="shared" si="27"/>
        <v>0</v>
      </c>
      <c r="F42" s="5">
        <f t="shared" si="27"/>
        <v>0</v>
      </c>
      <c r="G42" s="5">
        <f t="shared" si="27"/>
        <v>0</v>
      </c>
      <c r="H42" s="5">
        <f t="shared" si="27"/>
        <v>0</v>
      </c>
      <c r="I42" s="5">
        <f t="shared" si="27"/>
        <v>122.04986524599801</v>
      </c>
      <c r="J42" s="5">
        <f t="shared" si="27"/>
        <v>137.94018607622399</v>
      </c>
      <c r="K42" s="5">
        <f t="shared" si="27"/>
        <v>146.13523603186499</v>
      </c>
      <c r="L42" s="5">
        <f t="shared" si="27"/>
        <v>148.332585950301</v>
      </c>
      <c r="M42" s="5">
        <f t="shared" si="27"/>
        <v>149.89928138409499</v>
      </c>
      <c r="N42" s="5">
        <f t="shared" si="27"/>
        <v>148.41485291184901</v>
      </c>
      <c r="O42" s="5">
        <f t="shared" si="27"/>
        <v>145.83559340007801</v>
      </c>
      <c r="P42" s="5">
        <f t="shared" si="27"/>
        <v>143.625354955418</v>
      </c>
      <c r="Q42" s="5">
        <f t="shared" si="27"/>
        <v>141.02366037303301</v>
      </c>
      <c r="R42" s="5">
        <f t="shared" si="27"/>
        <v>136.33108731326701</v>
      </c>
      <c r="S42" s="5">
        <f t="shared" si="27"/>
        <v>131.719052921215</v>
      </c>
      <c r="T42" s="5">
        <f t="shared" si="27"/>
        <v>0</v>
      </c>
      <c r="U42" s="5">
        <f t="shared" si="27"/>
        <v>0</v>
      </c>
      <c r="V42" s="5">
        <f t="shared" si="27"/>
        <v>0</v>
      </c>
      <c r="W42" s="6">
        <f t="shared" si="27"/>
        <v>0</v>
      </c>
    </row>
    <row r="43" spans="1:23" x14ac:dyDescent="0.25">
      <c r="A43" s="53"/>
      <c r="B43" s="54">
        <f t="shared" si="24"/>
        <v>2.75</v>
      </c>
      <c r="C43" s="12">
        <f t="shared" ref="C43:W43" si="28">IF(C15&lt;$C$1,C15,$C$1)</f>
        <v>0</v>
      </c>
      <c r="D43" s="5">
        <f t="shared" si="28"/>
        <v>0</v>
      </c>
      <c r="E43" s="5">
        <f t="shared" si="28"/>
        <v>0</v>
      </c>
      <c r="F43" s="5">
        <f t="shared" si="28"/>
        <v>0</v>
      </c>
      <c r="G43" s="5">
        <f t="shared" si="28"/>
        <v>0</v>
      </c>
      <c r="H43" s="5">
        <f t="shared" si="28"/>
        <v>0</v>
      </c>
      <c r="I43" s="5">
        <f t="shared" si="28"/>
        <v>155.97103727529901</v>
      </c>
      <c r="J43" s="5">
        <f t="shared" si="28"/>
        <v>174.16957154977399</v>
      </c>
      <c r="K43" s="5">
        <f t="shared" si="28"/>
        <v>182.53426156520499</v>
      </c>
      <c r="L43" s="5">
        <f t="shared" si="28"/>
        <v>184.43001981179901</v>
      </c>
      <c r="M43" s="5">
        <f t="shared" si="28"/>
        <v>185.99725258376199</v>
      </c>
      <c r="N43" s="5">
        <f t="shared" si="28"/>
        <v>184.01008072801901</v>
      </c>
      <c r="O43" s="5">
        <f t="shared" si="28"/>
        <v>180.45364133058899</v>
      </c>
      <c r="P43" s="5">
        <f t="shared" si="28"/>
        <v>177.381884848449</v>
      </c>
      <c r="Q43" s="5">
        <f t="shared" si="28"/>
        <v>173.99083731369899</v>
      </c>
      <c r="R43" s="5">
        <f t="shared" si="28"/>
        <v>168.11126492909801</v>
      </c>
      <c r="S43" s="5">
        <f t="shared" si="28"/>
        <v>162.32793412095401</v>
      </c>
      <c r="T43" s="5">
        <f t="shared" si="28"/>
        <v>0</v>
      </c>
      <c r="U43" s="5">
        <f t="shared" si="28"/>
        <v>0</v>
      </c>
      <c r="V43" s="5">
        <f t="shared" si="28"/>
        <v>0</v>
      </c>
      <c r="W43" s="6">
        <f t="shared" si="28"/>
        <v>0</v>
      </c>
    </row>
    <row r="44" spans="1:23" x14ac:dyDescent="0.25">
      <c r="A44" s="53"/>
      <c r="B44" s="54">
        <f t="shared" si="24"/>
        <v>3.25</v>
      </c>
      <c r="C44" s="12">
        <f t="shared" ref="C44:W44" si="29">IF(C16&lt;$C$1,C16,$C$1)</f>
        <v>0</v>
      </c>
      <c r="D44" s="5">
        <f t="shared" si="29"/>
        <v>0</v>
      </c>
      <c r="E44" s="5">
        <f t="shared" si="29"/>
        <v>0</v>
      </c>
      <c r="F44" s="5">
        <f t="shared" si="29"/>
        <v>0</v>
      </c>
      <c r="G44" s="5">
        <f t="shared" si="29"/>
        <v>0</v>
      </c>
      <c r="H44" s="5">
        <f t="shared" si="29"/>
        <v>0</v>
      </c>
      <c r="I44" s="5">
        <f t="shared" si="29"/>
        <v>0</v>
      </c>
      <c r="J44" s="5">
        <f t="shared" si="29"/>
        <v>210.98675089586601</v>
      </c>
      <c r="K44" s="5">
        <f t="shared" si="29"/>
        <v>219.39457356310399</v>
      </c>
      <c r="L44" s="5">
        <f t="shared" si="29"/>
        <v>220.891823623454</v>
      </c>
      <c r="M44" s="5">
        <f t="shared" si="29"/>
        <v>222.40217915528299</v>
      </c>
      <c r="N44" s="5">
        <f t="shared" si="29"/>
        <v>219.89322265069501</v>
      </c>
      <c r="O44" s="5">
        <f t="shared" si="29"/>
        <v>215.387644599319</v>
      </c>
      <c r="P44" s="5">
        <f t="shared" si="29"/>
        <v>211.387608557991</v>
      </c>
      <c r="Q44" s="5">
        <f t="shared" si="29"/>
        <v>207.155153489079</v>
      </c>
      <c r="R44" s="5">
        <f t="shared" si="29"/>
        <v>200.174215777146</v>
      </c>
      <c r="S44" s="5">
        <f t="shared" si="29"/>
        <v>193.16938232572599</v>
      </c>
      <c r="T44" s="5">
        <f t="shared" si="29"/>
        <v>185.35223625616999</v>
      </c>
      <c r="U44" s="5">
        <f t="shared" si="29"/>
        <v>178.12199387370899</v>
      </c>
      <c r="V44" s="5">
        <f t="shared" si="29"/>
        <v>0</v>
      </c>
      <c r="W44" s="6">
        <f t="shared" si="29"/>
        <v>0</v>
      </c>
    </row>
    <row r="45" spans="1:23" x14ac:dyDescent="0.25">
      <c r="A45" s="53"/>
      <c r="B45" s="54">
        <f t="shared" si="24"/>
        <v>3.75</v>
      </c>
      <c r="C45" s="12">
        <f t="shared" ref="C45:W45" si="30">IF(C17&lt;$C$1,C17,$C$1)</f>
        <v>0</v>
      </c>
      <c r="D45" s="5">
        <f t="shared" si="30"/>
        <v>0</v>
      </c>
      <c r="E45" s="5">
        <f t="shared" si="30"/>
        <v>0</v>
      </c>
      <c r="F45" s="5">
        <f t="shared" si="30"/>
        <v>0</v>
      </c>
      <c r="G45" s="5">
        <f t="shared" si="30"/>
        <v>0</v>
      </c>
      <c r="H45" s="5">
        <f t="shared" si="30"/>
        <v>0</v>
      </c>
      <c r="I45" s="5">
        <f t="shared" si="30"/>
        <v>0</v>
      </c>
      <c r="J45" s="5">
        <f t="shared" si="30"/>
        <v>248.286560893635</v>
      </c>
      <c r="K45" s="5">
        <f t="shared" si="30"/>
        <v>256.63969057462799</v>
      </c>
      <c r="L45" s="5">
        <f t="shared" si="30"/>
        <v>257.636941101378</v>
      </c>
      <c r="M45" s="5">
        <f t="shared" si="30"/>
        <v>259.04335997574702</v>
      </c>
      <c r="N45" s="5">
        <f t="shared" si="30"/>
        <v>256.00237417977399</v>
      </c>
      <c r="O45" s="5">
        <f t="shared" si="30"/>
        <v>250.57153670436401</v>
      </c>
      <c r="P45" s="5">
        <f t="shared" si="30"/>
        <v>245.59438947800101</v>
      </c>
      <c r="Q45" s="5">
        <f t="shared" si="30"/>
        <v>240.48011084274199</v>
      </c>
      <c r="R45" s="5">
        <f t="shared" si="30"/>
        <v>232.41007795444901</v>
      </c>
      <c r="S45" s="5">
        <f t="shared" si="30"/>
        <v>224.20713688747699</v>
      </c>
      <c r="T45" s="5">
        <f t="shared" si="30"/>
        <v>0</v>
      </c>
      <c r="U45" s="5">
        <f t="shared" si="30"/>
        <v>0</v>
      </c>
      <c r="V45" s="5">
        <f t="shared" si="30"/>
        <v>0</v>
      </c>
      <c r="W45" s="6">
        <f t="shared" si="30"/>
        <v>0</v>
      </c>
    </row>
    <row r="46" spans="1:23" x14ac:dyDescent="0.25">
      <c r="A46" s="53"/>
      <c r="B46" s="54">
        <f t="shared" si="24"/>
        <v>4.25</v>
      </c>
      <c r="C46" s="12">
        <f t="shared" ref="C46:W46" si="31">IF(C18&lt;$C$1,C18,$C$1)</f>
        <v>0</v>
      </c>
      <c r="D46" s="5">
        <f t="shared" si="31"/>
        <v>0</v>
      </c>
      <c r="E46" s="5">
        <f t="shared" si="31"/>
        <v>0</v>
      </c>
      <c r="F46" s="5">
        <f t="shared" si="31"/>
        <v>0</v>
      </c>
      <c r="G46" s="5">
        <f t="shared" si="31"/>
        <v>0</v>
      </c>
      <c r="H46" s="5">
        <f t="shared" si="31"/>
        <v>0</v>
      </c>
      <c r="I46" s="5">
        <f t="shared" si="31"/>
        <v>0</v>
      </c>
      <c r="J46" s="5">
        <f t="shared" si="31"/>
        <v>0</v>
      </c>
      <c r="K46" s="5">
        <f t="shared" si="31"/>
        <v>294.18347491411402</v>
      </c>
      <c r="L46" s="5">
        <f t="shared" si="31"/>
        <v>294.61594513901701</v>
      </c>
      <c r="M46" s="5">
        <f t="shared" si="31"/>
        <v>295.87598600911502</v>
      </c>
      <c r="N46" s="5">
        <f t="shared" si="31"/>
        <v>292.30403134425001</v>
      </c>
      <c r="O46" s="5">
        <f t="shared" si="31"/>
        <v>285.97623566697501</v>
      </c>
      <c r="P46" s="5">
        <f t="shared" si="31"/>
        <v>279.96499360828699</v>
      </c>
      <c r="Q46" s="5">
        <f t="shared" si="31"/>
        <v>273.93470036150802</v>
      </c>
      <c r="R46" s="5">
        <f t="shared" si="31"/>
        <v>264.76092038279302</v>
      </c>
      <c r="S46" s="5">
        <f t="shared" si="31"/>
        <v>255.41622186558101</v>
      </c>
      <c r="T46" s="5">
        <f t="shared" si="31"/>
        <v>0</v>
      </c>
      <c r="U46" s="5">
        <f t="shared" si="31"/>
        <v>0</v>
      </c>
      <c r="V46" s="5">
        <f t="shared" si="31"/>
        <v>0</v>
      </c>
      <c r="W46" s="6">
        <f t="shared" si="31"/>
        <v>0</v>
      </c>
    </row>
    <row r="47" spans="1:23" x14ac:dyDescent="0.25">
      <c r="A47" s="53"/>
      <c r="B47" s="54">
        <f t="shared" si="24"/>
        <v>4.75</v>
      </c>
      <c r="C47" s="12">
        <f t="shared" ref="C47:W47" si="32">IF(C19&lt;$C$1,C19,$C$1)</f>
        <v>0</v>
      </c>
      <c r="D47" s="5">
        <f t="shared" si="32"/>
        <v>0</v>
      </c>
      <c r="E47" s="5">
        <f t="shared" si="32"/>
        <v>0</v>
      </c>
      <c r="F47" s="5">
        <f t="shared" si="32"/>
        <v>0</v>
      </c>
      <c r="G47" s="5">
        <f t="shared" si="32"/>
        <v>0</v>
      </c>
      <c r="H47" s="5">
        <f t="shared" si="32"/>
        <v>0</v>
      </c>
      <c r="I47" s="5">
        <f t="shared" si="32"/>
        <v>0</v>
      </c>
      <c r="J47" s="5">
        <f t="shared" si="32"/>
        <v>0</v>
      </c>
      <c r="K47" s="5">
        <f t="shared" si="32"/>
        <v>331.981768348689</v>
      </c>
      <c r="L47" s="5">
        <f t="shared" si="32"/>
        <v>331.79332658819402</v>
      </c>
      <c r="M47" s="5">
        <f t="shared" si="32"/>
        <v>332.87053017221001</v>
      </c>
      <c r="N47" s="5">
        <f t="shared" si="32"/>
        <v>328.75903772297602</v>
      </c>
      <c r="O47" s="5">
        <f t="shared" si="32"/>
        <v>321.57541691151999</v>
      </c>
      <c r="P47" s="5">
        <f t="shared" si="32"/>
        <v>314.49237362492698</v>
      </c>
      <c r="Q47" s="5">
        <f t="shared" si="32"/>
        <v>307.49497976137002</v>
      </c>
      <c r="R47" s="5">
        <f t="shared" si="32"/>
        <v>297.22163017767798</v>
      </c>
      <c r="S47" s="5">
        <f t="shared" si="32"/>
        <v>286.77609172992999</v>
      </c>
      <c r="T47" s="5">
        <f t="shared" si="32"/>
        <v>0</v>
      </c>
      <c r="U47" s="5">
        <f t="shared" si="32"/>
        <v>0</v>
      </c>
      <c r="V47" s="5">
        <f t="shared" si="32"/>
        <v>0</v>
      </c>
      <c r="W47" s="6">
        <f t="shared" si="32"/>
        <v>0</v>
      </c>
    </row>
    <row r="48" spans="1:23" x14ac:dyDescent="0.25">
      <c r="A48" s="53"/>
      <c r="B48" s="54">
        <f t="shared" si="24"/>
        <v>5.25</v>
      </c>
      <c r="C48" s="12">
        <f t="shared" ref="C48:W48" si="33">IF(C20&lt;$C$1,C20,$C$1)</f>
        <v>0</v>
      </c>
      <c r="D48" s="5">
        <f t="shared" si="33"/>
        <v>0</v>
      </c>
      <c r="E48" s="5">
        <f t="shared" si="33"/>
        <v>0</v>
      </c>
      <c r="F48" s="5">
        <f t="shared" si="33"/>
        <v>0</v>
      </c>
      <c r="G48" s="5">
        <f t="shared" si="33"/>
        <v>0</v>
      </c>
      <c r="H48" s="5">
        <f t="shared" si="33"/>
        <v>0</v>
      </c>
      <c r="I48" s="5">
        <f t="shared" si="33"/>
        <v>0</v>
      </c>
      <c r="J48" s="5">
        <f t="shared" si="33"/>
        <v>0</v>
      </c>
      <c r="K48" s="5">
        <f t="shared" si="33"/>
        <v>0</v>
      </c>
      <c r="L48" s="5">
        <f t="shared" si="33"/>
        <v>369.14479788180103</v>
      </c>
      <c r="M48" s="5">
        <f t="shared" si="33"/>
        <v>370.000125893985</v>
      </c>
      <c r="N48" s="5">
        <f t="shared" si="33"/>
        <v>365.342188960138</v>
      </c>
      <c r="O48" s="5">
        <f t="shared" si="33"/>
        <v>357.345726875183</v>
      </c>
      <c r="P48" s="5">
        <f t="shared" si="33"/>
        <v>349.171609108388</v>
      </c>
      <c r="Q48" s="5">
        <f t="shared" si="33"/>
        <v>341.14287721125999</v>
      </c>
      <c r="R48" s="5">
        <f t="shared" si="33"/>
        <v>329.76974645257297</v>
      </c>
      <c r="S48" s="5">
        <f t="shared" si="33"/>
        <v>0</v>
      </c>
      <c r="T48" s="5">
        <f t="shared" si="33"/>
        <v>0</v>
      </c>
      <c r="U48" s="5">
        <f t="shared" si="33"/>
        <v>0</v>
      </c>
      <c r="V48" s="5">
        <f t="shared" si="33"/>
        <v>0</v>
      </c>
      <c r="W48" s="6">
        <f t="shared" si="33"/>
        <v>0</v>
      </c>
    </row>
    <row r="49" spans="1:23" x14ac:dyDescent="0.25">
      <c r="A49" s="53"/>
      <c r="B49" s="54">
        <f t="shared" si="24"/>
        <v>5.75</v>
      </c>
      <c r="C49" s="12">
        <f t="shared" ref="C49:W49" si="34">IF(C21&lt;$C$1,C21,$C$1)</f>
        <v>0</v>
      </c>
      <c r="D49" s="5">
        <f t="shared" si="34"/>
        <v>0</v>
      </c>
      <c r="E49" s="5">
        <f t="shared" si="34"/>
        <v>0</v>
      </c>
      <c r="F49" s="5">
        <f t="shared" si="34"/>
        <v>0</v>
      </c>
      <c r="G49" s="5">
        <f t="shared" si="34"/>
        <v>0</v>
      </c>
      <c r="H49" s="5">
        <f t="shared" si="34"/>
        <v>0</v>
      </c>
      <c r="I49" s="5">
        <f t="shared" si="34"/>
        <v>0</v>
      </c>
      <c r="J49" s="5">
        <f t="shared" si="34"/>
        <v>0</v>
      </c>
      <c r="K49" s="5">
        <f t="shared" si="34"/>
        <v>0</v>
      </c>
      <c r="L49" s="5">
        <f t="shared" si="34"/>
        <v>0</v>
      </c>
      <c r="M49" s="5">
        <f t="shared" si="34"/>
        <v>0</v>
      </c>
      <c r="N49" s="5">
        <f t="shared" si="34"/>
        <v>402.03336052922702</v>
      </c>
      <c r="O49" s="5">
        <f t="shared" si="34"/>
        <v>393.24047354281902</v>
      </c>
      <c r="P49" s="5">
        <f t="shared" si="34"/>
        <v>383.93661794495301</v>
      </c>
      <c r="Q49" s="5">
        <f t="shared" si="34"/>
        <v>374.86865180055901</v>
      </c>
      <c r="R49" s="5">
        <f t="shared" si="34"/>
        <v>362.38811802543398</v>
      </c>
      <c r="S49" s="5">
        <f t="shared" si="34"/>
        <v>0</v>
      </c>
      <c r="T49" s="5">
        <f t="shared" si="34"/>
        <v>0</v>
      </c>
      <c r="U49" s="5">
        <f t="shared" si="34"/>
        <v>0</v>
      </c>
      <c r="V49" s="5">
        <f t="shared" si="34"/>
        <v>0</v>
      </c>
      <c r="W49" s="6">
        <f t="shared" si="34"/>
        <v>0</v>
      </c>
    </row>
    <row r="50" spans="1:23" x14ac:dyDescent="0.25">
      <c r="A50" s="53"/>
      <c r="B50" s="54">
        <f t="shared" si="24"/>
        <v>6.25</v>
      </c>
      <c r="C50" s="12">
        <f t="shared" ref="C50:W50" si="35">IF(C22&lt;$C$1,C22,$C$1)</f>
        <v>0</v>
      </c>
      <c r="D50" s="5">
        <f t="shared" si="35"/>
        <v>0</v>
      </c>
      <c r="E50" s="5">
        <f t="shared" si="35"/>
        <v>0</v>
      </c>
      <c r="F50" s="5">
        <f t="shared" si="35"/>
        <v>0</v>
      </c>
      <c r="G50" s="5">
        <f t="shared" si="35"/>
        <v>0</v>
      </c>
      <c r="H50" s="5">
        <f t="shared" si="35"/>
        <v>0</v>
      </c>
      <c r="I50" s="5">
        <f t="shared" si="35"/>
        <v>0</v>
      </c>
      <c r="J50" s="5">
        <f t="shared" si="35"/>
        <v>0</v>
      </c>
      <c r="K50" s="5">
        <f t="shared" si="35"/>
        <v>0</v>
      </c>
      <c r="L50" s="5">
        <f t="shared" si="35"/>
        <v>0</v>
      </c>
      <c r="M50" s="5">
        <f t="shared" si="35"/>
        <v>0</v>
      </c>
      <c r="N50" s="5">
        <f t="shared" si="35"/>
        <v>0</v>
      </c>
      <c r="O50" s="5">
        <f t="shared" si="35"/>
        <v>429.22295884441098</v>
      </c>
      <c r="P50" s="5">
        <f t="shared" si="35"/>
        <v>418.788107599895</v>
      </c>
      <c r="Q50" s="5">
        <f t="shared" si="35"/>
        <v>408.67032532200398</v>
      </c>
      <c r="R50" s="5">
        <f t="shared" si="35"/>
        <v>395.06902817434502</v>
      </c>
      <c r="S50" s="5">
        <f t="shared" si="35"/>
        <v>0</v>
      </c>
      <c r="T50" s="5">
        <f t="shared" si="35"/>
        <v>0</v>
      </c>
      <c r="U50" s="5">
        <f t="shared" si="35"/>
        <v>0</v>
      </c>
      <c r="V50" s="5">
        <f t="shared" si="35"/>
        <v>0</v>
      </c>
      <c r="W50" s="6">
        <f t="shared" si="35"/>
        <v>0</v>
      </c>
    </row>
    <row r="51" spans="1:23" x14ac:dyDescent="0.25">
      <c r="A51" s="53"/>
      <c r="B51" s="54">
        <f t="shared" si="24"/>
        <v>6.75</v>
      </c>
      <c r="C51" s="12">
        <f t="shared" ref="C51:W51" si="36">IF(C23&lt;$C$1,C23,$C$1)</f>
        <v>0</v>
      </c>
      <c r="D51" s="5">
        <f t="shared" si="36"/>
        <v>0</v>
      </c>
      <c r="E51" s="5">
        <f t="shared" si="36"/>
        <v>0</v>
      </c>
      <c r="F51" s="5">
        <f t="shared" si="36"/>
        <v>0</v>
      </c>
      <c r="G51" s="5">
        <f t="shared" si="36"/>
        <v>0</v>
      </c>
      <c r="H51" s="5">
        <f t="shared" si="36"/>
        <v>0</v>
      </c>
      <c r="I51" s="5">
        <f t="shared" si="36"/>
        <v>0</v>
      </c>
      <c r="J51" s="5">
        <f t="shared" si="36"/>
        <v>0</v>
      </c>
      <c r="K51" s="5">
        <f t="shared" si="36"/>
        <v>0</v>
      </c>
      <c r="L51" s="5">
        <f t="shared" si="36"/>
        <v>0</v>
      </c>
      <c r="M51" s="5">
        <f t="shared" si="36"/>
        <v>0</v>
      </c>
      <c r="N51" s="5">
        <f t="shared" si="36"/>
        <v>0</v>
      </c>
      <c r="O51" s="5">
        <f t="shared" si="36"/>
        <v>0</v>
      </c>
      <c r="P51" s="5">
        <f t="shared" si="36"/>
        <v>449.15588459470348</v>
      </c>
      <c r="Q51" s="5">
        <f t="shared" si="36"/>
        <v>442.53149460056102</v>
      </c>
      <c r="R51" s="5">
        <f t="shared" si="36"/>
        <v>0</v>
      </c>
      <c r="S51" s="5">
        <f t="shared" si="36"/>
        <v>0</v>
      </c>
      <c r="T51" s="5">
        <f t="shared" si="36"/>
        <v>0</v>
      </c>
      <c r="U51" s="5">
        <f t="shared" si="36"/>
        <v>0</v>
      </c>
      <c r="V51" s="5">
        <f t="shared" si="36"/>
        <v>0</v>
      </c>
      <c r="W51" s="6">
        <f t="shared" si="36"/>
        <v>0</v>
      </c>
    </row>
    <row r="52" spans="1:23" x14ac:dyDescent="0.25">
      <c r="A52" s="53"/>
      <c r="B52" s="54">
        <f t="shared" si="24"/>
        <v>7.25</v>
      </c>
      <c r="C52" s="12">
        <f t="shared" ref="C52:W52" si="37">IF(C24&lt;$C$1,C24,$C$1)</f>
        <v>0</v>
      </c>
      <c r="D52" s="5">
        <f t="shared" si="37"/>
        <v>0</v>
      </c>
      <c r="E52" s="5">
        <f t="shared" si="37"/>
        <v>0</v>
      </c>
      <c r="F52" s="5">
        <f t="shared" si="37"/>
        <v>0</v>
      </c>
      <c r="G52" s="5">
        <f t="shared" si="37"/>
        <v>0</v>
      </c>
      <c r="H52" s="5">
        <f t="shared" si="37"/>
        <v>0</v>
      </c>
      <c r="I52" s="5">
        <f t="shared" si="37"/>
        <v>0</v>
      </c>
      <c r="J52" s="5">
        <f t="shared" si="37"/>
        <v>0</v>
      </c>
      <c r="K52" s="5">
        <f t="shared" si="37"/>
        <v>0</v>
      </c>
      <c r="L52" s="5">
        <f t="shared" si="37"/>
        <v>0</v>
      </c>
      <c r="M52" s="5">
        <f t="shared" si="37"/>
        <v>0</v>
      </c>
      <c r="N52" s="5">
        <f t="shared" si="37"/>
        <v>0</v>
      </c>
      <c r="O52" s="5">
        <f t="shared" si="37"/>
        <v>0</v>
      </c>
      <c r="P52" s="5">
        <f t="shared" si="37"/>
        <v>0</v>
      </c>
      <c r="Q52" s="5">
        <f t="shared" si="37"/>
        <v>0</v>
      </c>
      <c r="R52" s="5">
        <f t="shared" si="37"/>
        <v>0</v>
      </c>
      <c r="S52" s="5">
        <f t="shared" si="37"/>
        <v>0</v>
      </c>
      <c r="T52" s="5">
        <f t="shared" si="37"/>
        <v>0</v>
      </c>
      <c r="U52" s="5">
        <f t="shared" si="37"/>
        <v>0</v>
      </c>
      <c r="V52" s="5">
        <f t="shared" si="37"/>
        <v>0</v>
      </c>
      <c r="W52" s="6">
        <f t="shared" si="37"/>
        <v>0</v>
      </c>
    </row>
    <row r="53" spans="1:23" x14ac:dyDescent="0.25">
      <c r="A53" s="53"/>
      <c r="B53" s="54">
        <f t="shared" si="24"/>
        <v>7.75</v>
      </c>
      <c r="C53" s="12">
        <f t="shared" ref="C53:W53" si="38">IF(C25&lt;$C$1,C25,$C$1)</f>
        <v>0</v>
      </c>
      <c r="D53" s="5">
        <f t="shared" si="38"/>
        <v>0</v>
      </c>
      <c r="E53" s="5">
        <f t="shared" si="38"/>
        <v>0</v>
      </c>
      <c r="F53" s="5">
        <f t="shared" si="38"/>
        <v>0</v>
      </c>
      <c r="G53" s="5">
        <f t="shared" si="38"/>
        <v>0</v>
      </c>
      <c r="H53" s="5">
        <f t="shared" si="38"/>
        <v>0</v>
      </c>
      <c r="I53" s="5">
        <f t="shared" si="38"/>
        <v>0</v>
      </c>
      <c r="J53" s="5">
        <f t="shared" si="38"/>
        <v>0</v>
      </c>
      <c r="K53" s="5">
        <f t="shared" si="38"/>
        <v>0</v>
      </c>
      <c r="L53" s="5">
        <f t="shared" si="38"/>
        <v>0</v>
      </c>
      <c r="M53" s="5">
        <f t="shared" si="38"/>
        <v>0</v>
      </c>
      <c r="N53" s="5">
        <f t="shared" si="38"/>
        <v>0</v>
      </c>
      <c r="O53" s="5">
        <f t="shared" si="38"/>
        <v>0</v>
      </c>
      <c r="P53" s="5">
        <f t="shared" si="38"/>
        <v>0</v>
      </c>
      <c r="Q53" s="5">
        <f t="shared" si="38"/>
        <v>0</v>
      </c>
      <c r="R53" s="5">
        <f t="shared" si="38"/>
        <v>0</v>
      </c>
      <c r="S53" s="5">
        <f t="shared" si="38"/>
        <v>0</v>
      </c>
      <c r="T53" s="5">
        <f t="shared" si="38"/>
        <v>0</v>
      </c>
      <c r="U53" s="5">
        <f t="shared" si="38"/>
        <v>0</v>
      </c>
      <c r="V53" s="5">
        <f t="shared" si="38"/>
        <v>0</v>
      </c>
      <c r="W53" s="6">
        <f t="shared" si="38"/>
        <v>0</v>
      </c>
    </row>
    <row r="54" spans="1:23" x14ac:dyDescent="0.25">
      <c r="A54" s="53"/>
      <c r="B54" s="54">
        <f t="shared" si="24"/>
        <v>8.25</v>
      </c>
      <c r="C54" s="12">
        <f t="shared" ref="C54:W54" si="39">IF(C26&lt;$C$1,C26,$C$1)</f>
        <v>0</v>
      </c>
      <c r="D54" s="5">
        <f t="shared" si="39"/>
        <v>0</v>
      </c>
      <c r="E54" s="5">
        <f t="shared" si="39"/>
        <v>0</v>
      </c>
      <c r="F54" s="5">
        <f t="shared" si="39"/>
        <v>0</v>
      </c>
      <c r="G54" s="5">
        <f t="shared" si="39"/>
        <v>0</v>
      </c>
      <c r="H54" s="5">
        <f t="shared" si="39"/>
        <v>0</v>
      </c>
      <c r="I54" s="5">
        <f t="shared" si="39"/>
        <v>0</v>
      </c>
      <c r="J54" s="5">
        <f t="shared" si="39"/>
        <v>0</v>
      </c>
      <c r="K54" s="5">
        <f t="shared" si="39"/>
        <v>0</v>
      </c>
      <c r="L54" s="5">
        <f t="shared" si="39"/>
        <v>0</v>
      </c>
      <c r="M54" s="5">
        <f t="shared" si="39"/>
        <v>0</v>
      </c>
      <c r="N54" s="5">
        <f t="shared" si="39"/>
        <v>0</v>
      </c>
      <c r="O54" s="5">
        <f t="shared" si="39"/>
        <v>0</v>
      </c>
      <c r="P54" s="5">
        <f t="shared" si="39"/>
        <v>0</v>
      </c>
      <c r="Q54" s="5">
        <f t="shared" si="39"/>
        <v>0</v>
      </c>
      <c r="R54" s="5">
        <f t="shared" si="39"/>
        <v>0</v>
      </c>
      <c r="S54" s="5">
        <f t="shared" si="39"/>
        <v>0</v>
      </c>
      <c r="T54" s="5">
        <f t="shared" si="39"/>
        <v>0</v>
      </c>
      <c r="U54" s="5">
        <f t="shared" si="39"/>
        <v>0</v>
      </c>
      <c r="V54" s="5">
        <f t="shared" si="39"/>
        <v>0</v>
      </c>
      <c r="W54" s="6">
        <f t="shared" si="39"/>
        <v>0</v>
      </c>
    </row>
    <row r="55" spans="1:23" x14ac:dyDescent="0.25">
      <c r="A55" s="53"/>
      <c r="B55" s="54">
        <f t="shared" si="24"/>
        <v>8.75</v>
      </c>
      <c r="C55" s="12">
        <f t="shared" ref="C55:W55" si="40">IF(C27&lt;$C$1,C27,$C$1)</f>
        <v>0</v>
      </c>
      <c r="D55" s="5">
        <f t="shared" si="40"/>
        <v>0</v>
      </c>
      <c r="E55" s="5">
        <f t="shared" si="40"/>
        <v>0</v>
      </c>
      <c r="F55" s="5">
        <f t="shared" si="40"/>
        <v>0</v>
      </c>
      <c r="G55" s="5">
        <f t="shared" si="40"/>
        <v>0</v>
      </c>
      <c r="H55" s="5">
        <f t="shared" si="40"/>
        <v>0</v>
      </c>
      <c r="I55" s="5">
        <f t="shared" si="40"/>
        <v>0</v>
      </c>
      <c r="J55" s="5">
        <f t="shared" si="40"/>
        <v>0</v>
      </c>
      <c r="K55" s="5">
        <f t="shared" si="40"/>
        <v>0</v>
      </c>
      <c r="L55" s="5">
        <f t="shared" si="40"/>
        <v>0</v>
      </c>
      <c r="M55" s="5">
        <f t="shared" si="40"/>
        <v>0</v>
      </c>
      <c r="N55" s="5">
        <f t="shared" si="40"/>
        <v>0</v>
      </c>
      <c r="O55" s="5">
        <f t="shared" si="40"/>
        <v>0</v>
      </c>
      <c r="P55" s="5">
        <f t="shared" si="40"/>
        <v>0</v>
      </c>
      <c r="Q55" s="5">
        <f t="shared" si="40"/>
        <v>0</v>
      </c>
      <c r="R55" s="5">
        <f t="shared" si="40"/>
        <v>0</v>
      </c>
      <c r="S55" s="5">
        <f t="shared" si="40"/>
        <v>0</v>
      </c>
      <c r="T55" s="5">
        <f t="shared" si="40"/>
        <v>0</v>
      </c>
      <c r="U55" s="5">
        <f t="shared" si="40"/>
        <v>0</v>
      </c>
      <c r="V55" s="5">
        <f t="shared" si="40"/>
        <v>0</v>
      </c>
      <c r="W55" s="6">
        <f t="shared" si="40"/>
        <v>0</v>
      </c>
    </row>
    <row r="56" spans="1:23" x14ac:dyDescent="0.25">
      <c r="A56" s="53"/>
      <c r="B56" s="54">
        <f t="shared" si="24"/>
        <v>9.25</v>
      </c>
      <c r="C56" s="12">
        <f t="shared" ref="C56:W56" si="41">IF(C28&lt;$C$1,C28,$C$1)</f>
        <v>0</v>
      </c>
      <c r="D56" s="5">
        <f t="shared" si="41"/>
        <v>0</v>
      </c>
      <c r="E56" s="5">
        <f t="shared" si="41"/>
        <v>0</v>
      </c>
      <c r="F56" s="5">
        <f t="shared" si="41"/>
        <v>0</v>
      </c>
      <c r="G56" s="5">
        <f t="shared" si="41"/>
        <v>0</v>
      </c>
      <c r="H56" s="5">
        <f t="shared" si="41"/>
        <v>0</v>
      </c>
      <c r="I56" s="5">
        <f t="shared" si="41"/>
        <v>0</v>
      </c>
      <c r="J56" s="5">
        <f t="shared" si="41"/>
        <v>0</v>
      </c>
      <c r="K56" s="5">
        <f t="shared" si="41"/>
        <v>0</v>
      </c>
      <c r="L56" s="5">
        <f t="shared" si="41"/>
        <v>0</v>
      </c>
      <c r="M56" s="5">
        <f t="shared" si="41"/>
        <v>0</v>
      </c>
      <c r="N56" s="5">
        <f t="shared" si="41"/>
        <v>0</v>
      </c>
      <c r="O56" s="5">
        <f t="shared" si="41"/>
        <v>0</v>
      </c>
      <c r="P56" s="5">
        <f t="shared" si="41"/>
        <v>0</v>
      </c>
      <c r="Q56" s="5">
        <f t="shared" si="41"/>
        <v>0</v>
      </c>
      <c r="R56" s="5">
        <f t="shared" si="41"/>
        <v>0</v>
      </c>
      <c r="S56" s="5">
        <f t="shared" si="41"/>
        <v>0</v>
      </c>
      <c r="T56" s="5">
        <f t="shared" si="41"/>
        <v>0</v>
      </c>
      <c r="U56" s="5">
        <f t="shared" si="41"/>
        <v>0</v>
      </c>
      <c r="V56" s="5">
        <f t="shared" si="41"/>
        <v>0</v>
      </c>
      <c r="W56" s="6">
        <f t="shared" si="41"/>
        <v>0</v>
      </c>
    </row>
    <row r="57" spans="1:23" ht="15.75" thickBot="1" x14ac:dyDescent="0.3">
      <c r="A57" s="55"/>
      <c r="B57" s="56">
        <f t="shared" si="24"/>
        <v>9.75</v>
      </c>
      <c r="C57" s="13">
        <f t="shared" ref="C57:W57" si="42">IF(C29&lt;$C$1,C29,$C$1)</f>
        <v>0</v>
      </c>
      <c r="D57" s="8">
        <f t="shared" si="42"/>
        <v>0</v>
      </c>
      <c r="E57" s="8">
        <f t="shared" si="42"/>
        <v>0</v>
      </c>
      <c r="F57" s="8">
        <f t="shared" si="42"/>
        <v>0</v>
      </c>
      <c r="G57" s="8">
        <f t="shared" si="42"/>
        <v>0</v>
      </c>
      <c r="H57" s="8">
        <f t="shared" si="42"/>
        <v>0</v>
      </c>
      <c r="I57" s="8">
        <f t="shared" si="42"/>
        <v>0</v>
      </c>
      <c r="J57" s="8">
        <f t="shared" si="42"/>
        <v>0</v>
      </c>
      <c r="K57" s="8">
        <f t="shared" si="42"/>
        <v>0</v>
      </c>
      <c r="L57" s="8">
        <f t="shared" si="42"/>
        <v>0</v>
      </c>
      <c r="M57" s="8">
        <f t="shared" si="42"/>
        <v>0</v>
      </c>
      <c r="N57" s="8">
        <f t="shared" si="42"/>
        <v>0</v>
      </c>
      <c r="O57" s="8">
        <f t="shared" si="42"/>
        <v>0</v>
      </c>
      <c r="P57" s="8">
        <f t="shared" si="42"/>
        <v>0</v>
      </c>
      <c r="Q57" s="8">
        <f t="shared" si="42"/>
        <v>0</v>
      </c>
      <c r="R57" s="8">
        <f t="shared" si="42"/>
        <v>0</v>
      </c>
      <c r="S57" s="8">
        <f t="shared" si="42"/>
        <v>0</v>
      </c>
      <c r="T57" s="8">
        <f t="shared" si="42"/>
        <v>0</v>
      </c>
      <c r="U57" s="8">
        <f t="shared" si="42"/>
        <v>0</v>
      </c>
      <c r="V57" s="8">
        <f t="shared" si="42"/>
        <v>0</v>
      </c>
      <c r="W57" s="9">
        <f t="shared" si="42"/>
        <v>0</v>
      </c>
    </row>
    <row r="58" spans="1:23" ht="15.75" thickBot="1" x14ac:dyDescent="0.3">
      <c r="A58" s="57"/>
      <c r="B58" s="10"/>
      <c r="C58" s="58">
        <f>C37*1.16</f>
        <v>0.57999999999999996</v>
      </c>
      <c r="D58" s="58">
        <f t="shared" ref="D58:W58" si="43">D37*1.16</f>
        <v>1.7399999999999998</v>
      </c>
      <c r="E58" s="58">
        <f t="shared" si="43"/>
        <v>2.9</v>
      </c>
      <c r="F58" s="58">
        <f t="shared" si="43"/>
        <v>4.0599999999999996</v>
      </c>
      <c r="G58" s="58">
        <f t="shared" si="43"/>
        <v>5.22</v>
      </c>
      <c r="H58" s="58">
        <f t="shared" si="43"/>
        <v>6.38</v>
      </c>
      <c r="I58" s="58">
        <f t="shared" si="43"/>
        <v>7.5399999999999991</v>
      </c>
      <c r="J58" s="58">
        <f t="shared" si="43"/>
        <v>8.6999999999999993</v>
      </c>
      <c r="K58" s="58">
        <f t="shared" si="43"/>
        <v>9.86</v>
      </c>
      <c r="L58" s="58">
        <f t="shared" si="43"/>
        <v>11.02</v>
      </c>
      <c r="M58" s="58">
        <f t="shared" si="43"/>
        <v>12.18</v>
      </c>
      <c r="N58" s="58">
        <f t="shared" si="43"/>
        <v>13.34</v>
      </c>
      <c r="O58" s="58">
        <f t="shared" si="43"/>
        <v>14.499999999999998</v>
      </c>
      <c r="P58" s="58">
        <f t="shared" si="43"/>
        <v>15.659999999999998</v>
      </c>
      <c r="Q58" s="58">
        <f t="shared" si="43"/>
        <v>16.82</v>
      </c>
      <c r="R58" s="58">
        <f t="shared" si="43"/>
        <v>17.98</v>
      </c>
      <c r="S58" s="58">
        <f t="shared" si="43"/>
        <v>19.139999999999997</v>
      </c>
      <c r="T58" s="58">
        <f t="shared" si="43"/>
        <v>20.299999999999997</v>
      </c>
      <c r="U58" s="58">
        <f t="shared" si="43"/>
        <v>21.459999999999997</v>
      </c>
      <c r="V58" s="58">
        <f t="shared" si="43"/>
        <v>22.619999999999997</v>
      </c>
      <c r="W58" s="58">
        <f t="shared" si="43"/>
        <v>23.779999999999998</v>
      </c>
    </row>
    <row r="59" spans="1:23" ht="15.75" thickBot="1" x14ac:dyDescent="0.3">
      <c r="A59" s="57"/>
      <c r="B59" s="10"/>
      <c r="C59" s="43" t="s">
        <v>23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5"/>
    </row>
    <row r="62" spans="1:23" x14ac:dyDescent="0.25">
      <c r="A62" t="s">
        <v>6</v>
      </c>
    </row>
    <row r="63" spans="1:23" ht="15.75" thickBot="1" x14ac:dyDescent="0.3"/>
    <row r="64" spans="1:23" ht="15.75" thickBot="1" x14ac:dyDescent="0.3">
      <c r="A64" s="41" t="s">
        <v>20</v>
      </c>
      <c r="B64" s="42"/>
      <c r="C64" s="43" t="s">
        <v>21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5"/>
    </row>
    <row r="65" spans="1:23" ht="15.75" thickBot="1" x14ac:dyDescent="0.3">
      <c r="A65" s="46"/>
      <c r="B65" s="47"/>
      <c r="C65" s="48">
        <v>0.5</v>
      </c>
      <c r="D65" s="49">
        <f>C65+1</f>
        <v>1.5</v>
      </c>
      <c r="E65" s="49">
        <f t="shared" ref="E65:W65" si="44">D65+1</f>
        <v>2.5</v>
      </c>
      <c r="F65" s="49">
        <f>E65+1</f>
        <v>3.5</v>
      </c>
      <c r="G65" s="49">
        <f t="shared" si="44"/>
        <v>4.5</v>
      </c>
      <c r="H65" s="49">
        <f t="shared" si="44"/>
        <v>5.5</v>
      </c>
      <c r="I65" s="49">
        <f t="shared" si="44"/>
        <v>6.5</v>
      </c>
      <c r="J65" s="49">
        <f t="shared" si="44"/>
        <v>7.5</v>
      </c>
      <c r="K65" s="49">
        <f t="shared" si="44"/>
        <v>8.5</v>
      </c>
      <c r="L65" s="49">
        <f t="shared" si="44"/>
        <v>9.5</v>
      </c>
      <c r="M65" s="49">
        <f t="shared" si="44"/>
        <v>10.5</v>
      </c>
      <c r="N65" s="49">
        <f t="shared" si="44"/>
        <v>11.5</v>
      </c>
      <c r="O65" s="49">
        <f t="shared" si="44"/>
        <v>12.5</v>
      </c>
      <c r="P65" s="49">
        <f t="shared" si="44"/>
        <v>13.5</v>
      </c>
      <c r="Q65" s="49">
        <f t="shared" si="44"/>
        <v>14.5</v>
      </c>
      <c r="R65" s="49">
        <f t="shared" si="44"/>
        <v>15.5</v>
      </c>
      <c r="S65" s="49">
        <f t="shared" si="44"/>
        <v>16.5</v>
      </c>
      <c r="T65" s="49">
        <f t="shared" si="44"/>
        <v>17.5</v>
      </c>
      <c r="U65" s="49">
        <f t="shared" si="44"/>
        <v>18.5</v>
      </c>
      <c r="V65" s="49">
        <f t="shared" si="44"/>
        <v>19.5</v>
      </c>
      <c r="W65" s="50">
        <f t="shared" si="44"/>
        <v>20.5</v>
      </c>
    </row>
    <row r="66" spans="1:23" x14ac:dyDescent="0.25">
      <c r="A66" s="51" t="s">
        <v>22</v>
      </c>
      <c r="B66" s="52">
        <v>0.25</v>
      </c>
      <c r="C66" s="62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1.9579944915088299E-2</v>
      </c>
      <c r="K66" s="59">
        <v>3.3938571186153101E-2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63">
        <v>0</v>
      </c>
    </row>
    <row r="67" spans="1:23" x14ac:dyDescent="0.25">
      <c r="A67" s="53"/>
      <c r="B67" s="54">
        <f>B66+0.5</f>
        <v>0.75</v>
      </c>
      <c r="C67" s="64">
        <v>0</v>
      </c>
      <c r="D67" s="61">
        <v>0</v>
      </c>
      <c r="E67" s="61">
        <v>0</v>
      </c>
      <c r="F67" s="61">
        <v>0</v>
      </c>
      <c r="G67" s="61">
        <v>1.9579944915088299E-2</v>
      </c>
      <c r="H67" s="61">
        <v>0.46469735931809603</v>
      </c>
      <c r="I67" s="61">
        <v>1.4867704838857101</v>
      </c>
      <c r="J67" s="61">
        <v>2.68114712370609</v>
      </c>
      <c r="K67" s="61">
        <v>1.9057813050686001</v>
      </c>
      <c r="L67" s="61">
        <v>1.1043088932109799</v>
      </c>
      <c r="M67" s="61">
        <v>0.53387983135140804</v>
      </c>
      <c r="N67" s="61">
        <v>0.17099818559177099</v>
      </c>
      <c r="O67" s="61">
        <v>1.5663955932070601E-2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5">
        <v>0</v>
      </c>
    </row>
    <row r="68" spans="1:23" x14ac:dyDescent="0.25">
      <c r="A68" s="53"/>
      <c r="B68" s="54">
        <f t="shared" ref="B68:B85" si="45">B67+0.5</f>
        <v>1.25</v>
      </c>
      <c r="C68" s="64">
        <v>0</v>
      </c>
      <c r="D68" s="61">
        <v>0</v>
      </c>
      <c r="E68" s="61">
        <v>0</v>
      </c>
      <c r="F68" s="61">
        <v>0</v>
      </c>
      <c r="G68" s="61">
        <v>1.30532966100589E-2</v>
      </c>
      <c r="H68" s="61">
        <v>0.58870367711365501</v>
      </c>
      <c r="I68" s="61">
        <v>4.1065671135245196</v>
      </c>
      <c r="J68" s="61">
        <v>5.5580936965630698</v>
      </c>
      <c r="K68" s="61">
        <v>4.4785860669112001</v>
      </c>
      <c r="L68" s="61">
        <v>2.7359709694683398</v>
      </c>
      <c r="M68" s="61">
        <v>1.27661240846376</v>
      </c>
      <c r="N68" s="61">
        <v>0.67355010507903801</v>
      </c>
      <c r="O68" s="61">
        <v>0.32763774491247799</v>
      </c>
      <c r="P68" s="61">
        <v>6.7877142372306104E-2</v>
      </c>
      <c r="Q68" s="61">
        <v>1.8274615254082398E-2</v>
      </c>
      <c r="R68" s="61">
        <v>1.6969285593076502E-2</v>
      </c>
      <c r="S68" s="61">
        <v>0</v>
      </c>
      <c r="T68" s="61">
        <v>0</v>
      </c>
      <c r="U68" s="61">
        <v>0</v>
      </c>
      <c r="V68" s="61">
        <v>0</v>
      </c>
      <c r="W68" s="65">
        <v>0</v>
      </c>
    </row>
    <row r="69" spans="1:23" x14ac:dyDescent="0.25">
      <c r="A69" s="53"/>
      <c r="B69" s="54">
        <f t="shared" si="45"/>
        <v>1.75</v>
      </c>
      <c r="C69" s="64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0.11878499915153599</v>
      </c>
      <c r="I69" s="61">
        <v>3.26985080081975</v>
      </c>
      <c r="J69" s="61">
        <v>5.1403882050411802</v>
      </c>
      <c r="K69" s="61">
        <v>4.6247829889438599</v>
      </c>
      <c r="L69" s="61">
        <v>3.9264316203057099</v>
      </c>
      <c r="M69" s="61">
        <v>2.1081074025245101</v>
      </c>
      <c r="N69" s="61">
        <v>1.2361471889725799</v>
      </c>
      <c r="O69" s="61">
        <v>0.76231252202743804</v>
      </c>
      <c r="P69" s="61">
        <v>0.30936312965839502</v>
      </c>
      <c r="Q69" s="61">
        <v>9.6594394914435694E-2</v>
      </c>
      <c r="R69" s="61">
        <v>2.87172525421295E-2</v>
      </c>
      <c r="S69" s="61">
        <v>0</v>
      </c>
      <c r="T69" s="61">
        <v>0</v>
      </c>
      <c r="U69" s="61">
        <v>0</v>
      </c>
      <c r="V69" s="61">
        <v>0</v>
      </c>
      <c r="W69" s="65">
        <v>0</v>
      </c>
    </row>
    <row r="70" spans="1:23" x14ac:dyDescent="0.25">
      <c r="A70" s="53"/>
      <c r="B70" s="54">
        <f t="shared" si="45"/>
        <v>2.25</v>
      </c>
      <c r="C70" s="64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0.91895208134814499</v>
      </c>
      <c r="J70" s="61">
        <v>5.2500358965656799</v>
      </c>
      <c r="K70" s="61">
        <v>3.67580832539258</v>
      </c>
      <c r="L70" s="61">
        <v>4.1392003550496703</v>
      </c>
      <c r="M70" s="61">
        <v>2.8651986059079202</v>
      </c>
      <c r="N70" s="61">
        <v>1.31055097964991</v>
      </c>
      <c r="O70" s="61">
        <v>0.843242961009803</v>
      </c>
      <c r="P70" s="61">
        <v>0.422926810165907</v>
      </c>
      <c r="Q70" s="61">
        <v>0.198410108472895</v>
      </c>
      <c r="R70" s="61">
        <v>7.5709120338341401E-2</v>
      </c>
      <c r="S70" s="61">
        <v>1.9579944915088299E-2</v>
      </c>
      <c r="T70" s="61">
        <v>0</v>
      </c>
      <c r="U70" s="61">
        <v>0</v>
      </c>
      <c r="V70" s="61">
        <v>0</v>
      </c>
      <c r="W70" s="65">
        <v>0</v>
      </c>
    </row>
    <row r="71" spans="1:23" x14ac:dyDescent="0.25">
      <c r="A71" s="53"/>
      <c r="B71" s="54">
        <f t="shared" si="45"/>
        <v>2.75</v>
      </c>
      <c r="C71" s="64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0.13705961440561801</v>
      </c>
      <c r="J71" s="61">
        <v>2.4279131694709499</v>
      </c>
      <c r="K71" s="61">
        <v>2.5963006957407102</v>
      </c>
      <c r="L71" s="61">
        <v>2.81820673811171</v>
      </c>
      <c r="M71" s="61">
        <v>2.8469239906538402</v>
      </c>
      <c r="N71" s="61">
        <v>1.5663955932070599</v>
      </c>
      <c r="O71" s="61">
        <v>0.796251093213591</v>
      </c>
      <c r="P71" s="61">
        <v>0.31719510762443098</v>
      </c>
      <c r="Q71" s="61">
        <v>0.144891592371653</v>
      </c>
      <c r="R71" s="61">
        <v>5.6129175423253103E-2</v>
      </c>
      <c r="S71" s="61">
        <v>1.8274615254082398E-2</v>
      </c>
      <c r="T71" s="61">
        <v>0</v>
      </c>
      <c r="U71" s="61">
        <v>0</v>
      </c>
      <c r="V71" s="61">
        <v>0</v>
      </c>
      <c r="W71" s="65">
        <v>0</v>
      </c>
    </row>
    <row r="72" spans="1:23" x14ac:dyDescent="0.25">
      <c r="A72" s="53"/>
      <c r="B72" s="54">
        <f t="shared" si="45"/>
        <v>3.25</v>
      </c>
      <c r="C72" s="64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0.44511741440300701</v>
      </c>
      <c r="K72" s="61">
        <v>1.5428996593089599</v>
      </c>
      <c r="L72" s="61">
        <v>1.46980119829263</v>
      </c>
      <c r="M72" s="61">
        <v>1.95929982116984</v>
      </c>
      <c r="N72" s="61">
        <v>1.4201986711744099</v>
      </c>
      <c r="O72" s="61">
        <v>0.78972444490856197</v>
      </c>
      <c r="P72" s="61">
        <v>0.31850043728543698</v>
      </c>
      <c r="Q72" s="61">
        <v>0.10703703220248301</v>
      </c>
      <c r="R72" s="61">
        <v>4.0465219491182501E-2</v>
      </c>
      <c r="S72" s="61">
        <v>1.9579944915088299E-2</v>
      </c>
      <c r="T72" s="61">
        <v>1.1747966949053E-2</v>
      </c>
      <c r="U72" s="61">
        <v>1.0442637288047099E-2</v>
      </c>
      <c r="V72" s="61">
        <v>0</v>
      </c>
      <c r="W72" s="65">
        <v>0</v>
      </c>
    </row>
    <row r="73" spans="1:23" x14ac:dyDescent="0.25">
      <c r="A73" s="53"/>
      <c r="B73" s="54">
        <f t="shared" si="45"/>
        <v>3.75</v>
      </c>
      <c r="C73" s="64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4.8297197457217798E-2</v>
      </c>
      <c r="K73" s="61">
        <v>0.49080395253821402</v>
      </c>
      <c r="L73" s="61">
        <v>0.62916889660483799</v>
      </c>
      <c r="M73" s="61">
        <v>1.0768969703298601</v>
      </c>
      <c r="N73" s="61">
        <v>1.0064091686355401</v>
      </c>
      <c r="O73" s="61">
        <v>0.62786356694383205</v>
      </c>
      <c r="P73" s="61">
        <v>0.29108851440431299</v>
      </c>
      <c r="Q73" s="61">
        <v>0.101815713558459</v>
      </c>
      <c r="R73" s="61">
        <v>4.8297197457217798E-2</v>
      </c>
      <c r="S73" s="61">
        <v>1.8274615254082398E-2</v>
      </c>
      <c r="T73" s="61">
        <v>0</v>
      </c>
      <c r="U73" s="61">
        <v>0</v>
      </c>
      <c r="V73" s="61">
        <v>0</v>
      </c>
      <c r="W73" s="65">
        <v>0</v>
      </c>
    </row>
    <row r="74" spans="1:23" x14ac:dyDescent="0.25">
      <c r="A74" s="53"/>
      <c r="B74" s="54">
        <f t="shared" si="45"/>
        <v>4.25</v>
      </c>
      <c r="C74" s="64">
        <v>0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9.39837355924239E-2</v>
      </c>
      <c r="L74" s="61">
        <v>0.20885274576094201</v>
      </c>
      <c r="M74" s="61">
        <v>0.44903340338602499</v>
      </c>
      <c r="N74" s="61">
        <v>0.55868109491051998</v>
      </c>
      <c r="O74" s="61">
        <v>0.41640016186087803</v>
      </c>
      <c r="P74" s="61">
        <v>0.211463405082954</v>
      </c>
      <c r="Q74" s="61">
        <v>6.7877142372306104E-2</v>
      </c>
      <c r="R74" s="61">
        <v>2.3495933898105999E-2</v>
      </c>
      <c r="S74" s="61">
        <v>2.0885274576094199E-2</v>
      </c>
      <c r="T74" s="61">
        <v>0</v>
      </c>
      <c r="U74" s="61">
        <v>0</v>
      </c>
      <c r="V74" s="61">
        <v>0</v>
      </c>
      <c r="W74" s="65">
        <v>0</v>
      </c>
    </row>
    <row r="75" spans="1:23" x14ac:dyDescent="0.25">
      <c r="A75" s="53"/>
      <c r="B75" s="54">
        <f t="shared" si="45"/>
        <v>4.75</v>
      </c>
      <c r="C75" s="64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1.9579944915088299E-2</v>
      </c>
      <c r="L75" s="61">
        <v>8.2235768643370899E-2</v>
      </c>
      <c r="M75" s="61">
        <v>0.121395658473547</v>
      </c>
      <c r="N75" s="61">
        <v>0.26367659152318901</v>
      </c>
      <c r="O75" s="61">
        <v>0.266287250845201</v>
      </c>
      <c r="P75" s="61">
        <v>0.186662141523842</v>
      </c>
      <c r="Q75" s="61">
        <v>7.1793131355323794E-2</v>
      </c>
      <c r="R75" s="61">
        <v>2.3495933898105999E-2</v>
      </c>
      <c r="S75" s="61">
        <v>1.0442637288047099E-2</v>
      </c>
      <c r="T75" s="61">
        <v>0</v>
      </c>
      <c r="U75" s="61">
        <v>0</v>
      </c>
      <c r="V75" s="61">
        <v>0</v>
      </c>
      <c r="W75" s="65">
        <v>0</v>
      </c>
    </row>
    <row r="76" spans="1:23" x14ac:dyDescent="0.25">
      <c r="A76" s="53"/>
      <c r="B76" s="54">
        <f t="shared" si="45"/>
        <v>5.25</v>
      </c>
      <c r="C76" s="64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2.7411922881123599E-2</v>
      </c>
      <c r="M76" s="61">
        <v>2.7411922881123599E-2</v>
      </c>
      <c r="N76" s="61">
        <v>0.105731702541477</v>
      </c>
      <c r="O76" s="61">
        <v>0.151418240676683</v>
      </c>
      <c r="P76" s="61">
        <v>0.13053296610058901</v>
      </c>
      <c r="Q76" s="61">
        <v>7.0487801694317898E-2</v>
      </c>
      <c r="R76" s="61">
        <v>2.0885274576094199E-2</v>
      </c>
      <c r="S76" s="61">
        <v>0</v>
      </c>
      <c r="T76" s="61">
        <v>0</v>
      </c>
      <c r="U76" s="61">
        <v>0</v>
      </c>
      <c r="V76" s="61">
        <v>0</v>
      </c>
      <c r="W76" s="65">
        <v>0</v>
      </c>
    </row>
    <row r="77" spans="1:23" x14ac:dyDescent="0.25">
      <c r="A77" s="53"/>
      <c r="B77" s="54">
        <f t="shared" si="45"/>
        <v>5.75</v>
      </c>
      <c r="C77" s="64">
        <v>0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2.2190604237100099E-2</v>
      </c>
      <c r="O77" s="61">
        <v>7.3098461016329705E-2</v>
      </c>
      <c r="P77" s="61">
        <v>5.4823845762247303E-2</v>
      </c>
      <c r="Q77" s="61">
        <v>4.5686538135205998E-2</v>
      </c>
      <c r="R77" s="61">
        <v>1.8274615254082398E-2</v>
      </c>
      <c r="S77" s="61">
        <v>0</v>
      </c>
      <c r="T77" s="61">
        <v>0</v>
      </c>
      <c r="U77" s="61">
        <v>0</v>
      </c>
      <c r="V77" s="61">
        <v>0</v>
      </c>
      <c r="W77" s="65">
        <v>0</v>
      </c>
    </row>
    <row r="78" spans="1:23" x14ac:dyDescent="0.25">
      <c r="A78" s="53"/>
      <c r="B78" s="54">
        <f t="shared" si="45"/>
        <v>6.25</v>
      </c>
      <c r="C78" s="64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3.2633241525147197E-2</v>
      </c>
      <c r="P78" s="61">
        <v>4.0465219491182501E-2</v>
      </c>
      <c r="Q78" s="61">
        <v>2.0885274576094199E-2</v>
      </c>
      <c r="R78" s="61">
        <v>1.1747966949053E-2</v>
      </c>
      <c r="S78" s="61">
        <v>0</v>
      </c>
      <c r="T78" s="61">
        <v>0</v>
      </c>
      <c r="U78" s="61">
        <v>0</v>
      </c>
      <c r="V78" s="61">
        <v>0</v>
      </c>
      <c r="W78" s="65">
        <v>0</v>
      </c>
    </row>
    <row r="79" spans="1:23" x14ac:dyDescent="0.25">
      <c r="A79" s="53"/>
      <c r="B79" s="54">
        <f t="shared" si="45"/>
        <v>6.75</v>
      </c>
      <c r="C79" s="64">
        <v>0</v>
      </c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2.0885274576094199E-2</v>
      </c>
      <c r="Q79" s="61">
        <v>1.8274615254082398E-2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5">
        <v>0</v>
      </c>
    </row>
    <row r="80" spans="1:23" x14ac:dyDescent="0.25">
      <c r="A80" s="53"/>
      <c r="B80" s="54">
        <f t="shared" si="45"/>
        <v>7.25</v>
      </c>
      <c r="C80" s="64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5">
        <v>0</v>
      </c>
    </row>
    <row r="81" spans="1:23" x14ac:dyDescent="0.25">
      <c r="A81" s="53"/>
      <c r="B81" s="54">
        <f t="shared" si="45"/>
        <v>7.75</v>
      </c>
      <c r="C81" s="64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5">
        <v>0</v>
      </c>
    </row>
    <row r="82" spans="1:23" x14ac:dyDescent="0.25">
      <c r="A82" s="53"/>
      <c r="B82" s="54">
        <f t="shared" si="45"/>
        <v>8.25</v>
      </c>
      <c r="C82" s="64">
        <v>0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5">
        <v>0</v>
      </c>
    </row>
    <row r="83" spans="1:23" x14ac:dyDescent="0.25">
      <c r="A83" s="53"/>
      <c r="B83" s="54">
        <f t="shared" si="45"/>
        <v>8.75</v>
      </c>
      <c r="C83" s="64">
        <v>0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5">
        <v>0</v>
      </c>
    </row>
    <row r="84" spans="1:23" x14ac:dyDescent="0.25">
      <c r="A84" s="53"/>
      <c r="B84" s="54">
        <f t="shared" si="45"/>
        <v>9.25</v>
      </c>
      <c r="C84" s="64">
        <v>0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5">
        <v>0</v>
      </c>
    </row>
    <row r="85" spans="1:23" ht="15.75" thickBot="1" x14ac:dyDescent="0.3">
      <c r="A85" s="55"/>
      <c r="B85" s="56">
        <f t="shared" si="45"/>
        <v>9.75</v>
      </c>
      <c r="C85" s="66">
        <v>0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8">
        <v>0</v>
      </c>
    </row>
    <row r="86" spans="1:23" ht="15.75" thickBot="1" x14ac:dyDescent="0.3">
      <c r="A86" s="57"/>
      <c r="B86" s="10"/>
      <c r="C86" s="58">
        <f>C65*1.16</f>
        <v>0.57999999999999996</v>
      </c>
      <c r="D86" s="58">
        <f t="shared" ref="D86:W86" si="46">D65*1.16</f>
        <v>1.7399999999999998</v>
      </c>
      <c r="E86" s="58">
        <f t="shared" si="46"/>
        <v>2.9</v>
      </c>
      <c r="F86" s="58">
        <f t="shared" si="46"/>
        <v>4.0599999999999996</v>
      </c>
      <c r="G86" s="58">
        <f t="shared" si="46"/>
        <v>5.22</v>
      </c>
      <c r="H86" s="58">
        <f t="shared" si="46"/>
        <v>6.38</v>
      </c>
      <c r="I86" s="58">
        <f t="shared" si="46"/>
        <v>7.5399999999999991</v>
      </c>
      <c r="J86" s="58">
        <f t="shared" si="46"/>
        <v>8.6999999999999993</v>
      </c>
      <c r="K86" s="58">
        <f t="shared" si="46"/>
        <v>9.86</v>
      </c>
      <c r="L86" s="58">
        <f t="shared" si="46"/>
        <v>11.02</v>
      </c>
      <c r="M86" s="58">
        <f t="shared" si="46"/>
        <v>12.18</v>
      </c>
      <c r="N86" s="58">
        <f t="shared" si="46"/>
        <v>13.34</v>
      </c>
      <c r="O86" s="58">
        <f t="shared" si="46"/>
        <v>14.499999999999998</v>
      </c>
      <c r="P86" s="58">
        <f t="shared" si="46"/>
        <v>15.659999999999998</v>
      </c>
      <c r="Q86" s="58">
        <f t="shared" si="46"/>
        <v>16.82</v>
      </c>
      <c r="R86" s="58">
        <f t="shared" si="46"/>
        <v>17.98</v>
      </c>
      <c r="S86" s="58">
        <f t="shared" si="46"/>
        <v>19.139999999999997</v>
      </c>
      <c r="T86" s="58">
        <f t="shared" si="46"/>
        <v>20.299999999999997</v>
      </c>
      <c r="U86" s="58">
        <f t="shared" si="46"/>
        <v>21.459999999999997</v>
      </c>
      <c r="V86" s="58">
        <f t="shared" si="46"/>
        <v>22.619999999999997</v>
      </c>
      <c r="W86" s="58">
        <f t="shared" si="46"/>
        <v>23.779999999999998</v>
      </c>
    </row>
    <row r="87" spans="1:23" ht="15.75" thickBot="1" x14ac:dyDescent="0.3">
      <c r="A87" s="57"/>
      <c r="B87" s="10"/>
      <c r="C87" s="43" t="s">
        <v>23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5"/>
    </row>
    <row r="88" spans="1:23" x14ac:dyDescent="0.25">
      <c r="V88" t="s">
        <v>8</v>
      </c>
      <c r="W88" s="15">
        <f>SUM(C66:W85)</f>
        <v>99.827696484747221</v>
      </c>
    </row>
    <row r="90" spans="1:23" x14ac:dyDescent="0.25">
      <c r="A90" t="s">
        <v>7</v>
      </c>
    </row>
    <row r="91" spans="1:23" ht="15.75" thickBot="1" x14ac:dyDescent="0.3"/>
    <row r="92" spans="1:23" ht="15.75" thickBot="1" x14ac:dyDescent="0.3">
      <c r="A92" s="41"/>
      <c r="B92" s="42"/>
      <c r="C92" s="43" t="s">
        <v>21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5"/>
    </row>
    <row r="93" spans="1:23" ht="15.75" thickBot="1" x14ac:dyDescent="0.3">
      <c r="A93" s="46"/>
      <c r="B93" s="47"/>
      <c r="C93" s="48">
        <v>0.5</v>
      </c>
      <c r="D93" s="49">
        <f>C93+1</f>
        <v>1.5</v>
      </c>
      <c r="E93" s="49">
        <f t="shared" ref="E93" si="47">D93+1</f>
        <v>2.5</v>
      </c>
      <c r="F93" s="49">
        <f>E93+1</f>
        <v>3.5</v>
      </c>
      <c r="G93" s="49">
        <f t="shared" ref="G93" si="48">F93+1</f>
        <v>4.5</v>
      </c>
      <c r="H93" s="49">
        <f t="shared" ref="H93" si="49">G93+1</f>
        <v>5.5</v>
      </c>
      <c r="I93" s="49">
        <f t="shared" ref="I93" si="50">H93+1</f>
        <v>6.5</v>
      </c>
      <c r="J93" s="49">
        <f t="shared" ref="J93" si="51">I93+1</f>
        <v>7.5</v>
      </c>
      <c r="K93" s="49">
        <f t="shared" ref="K93" si="52">J93+1</f>
        <v>8.5</v>
      </c>
      <c r="L93" s="49">
        <f t="shared" ref="L93" si="53">K93+1</f>
        <v>9.5</v>
      </c>
      <c r="M93" s="49">
        <f t="shared" ref="M93" si="54">L93+1</f>
        <v>10.5</v>
      </c>
      <c r="N93" s="49">
        <f t="shared" ref="N93" si="55">M93+1</f>
        <v>11.5</v>
      </c>
      <c r="O93" s="49">
        <f t="shared" ref="O93" si="56">N93+1</f>
        <v>12.5</v>
      </c>
      <c r="P93" s="49">
        <f t="shared" ref="P93" si="57">O93+1</f>
        <v>13.5</v>
      </c>
      <c r="Q93" s="49">
        <f t="shared" ref="Q93" si="58">P93+1</f>
        <v>14.5</v>
      </c>
      <c r="R93" s="49">
        <f t="shared" ref="R93" si="59">Q93+1</f>
        <v>15.5</v>
      </c>
      <c r="S93" s="49">
        <f t="shared" ref="S93" si="60">R93+1</f>
        <v>16.5</v>
      </c>
      <c r="T93" s="49">
        <f t="shared" ref="T93" si="61">S93+1</f>
        <v>17.5</v>
      </c>
      <c r="U93" s="49">
        <f t="shared" ref="U93" si="62">T93+1</f>
        <v>18.5</v>
      </c>
      <c r="V93" s="49">
        <f t="shared" ref="V93" si="63">U93+1</f>
        <v>19.5</v>
      </c>
      <c r="W93" s="50">
        <f t="shared" ref="W93" si="64">V93+1</f>
        <v>20.5</v>
      </c>
    </row>
    <row r="94" spans="1:23" x14ac:dyDescent="0.25">
      <c r="A94" s="51" t="s">
        <v>22</v>
      </c>
      <c r="B94" s="52">
        <v>0.25</v>
      </c>
      <c r="C94" s="62">
        <f>C38*C66</f>
        <v>0</v>
      </c>
      <c r="D94" s="59">
        <f t="shared" ref="D94:W94" si="65">D38*D66</f>
        <v>0</v>
      </c>
      <c r="E94" s="59">
        <f t="shared" si="65"/>
        <v>0</v>
      </c>
      <c r="F94" s="59">
        <f t="shared" si="65"/>
        <v>0</v>
      </c>
      <c r="G94" s="59">
        <f t="shared" si="65"/>
        <v>0</v>
      </c>
      <c r="H94" s="59">
        <f t="shared" si="65"/>
        <v>0</v>
      </c>
      <c r="I94" s="59">
        <f t="shared" si="65"/>
        <v>0</v>
      </c>
      <c r="J94" s="59">
        <f t="shared" si="65"/>
        <v>0.14529781816488324</v>
      </c>
      <c r="K94" s="59">
        <f t="shared" si="65"/>
        <v>0.37006755462782326</v>
      </c>
      <c r="L94" s="59">
        <f t="shared" si="65"/>
        <v>0</v>
      </c>
      <c r="M94" s="59">
        <f t="shared" si="65"/>
        <v>0</v>
      </c>
      <c r="N94" s="59">
        <f t="shared" si="65"/>
        <v>0</v>
      </c>
      <c r="O94" s="59">
        <f t="shared" si="65"/>
        <v>0</v>
      </c>
      <c r="P94" s="59">
        <f t="shared" si="65"/>
        <v>0</v>
      </c>
      <c r="Q94" s="59">
        <f t="shared" si="65"/>
        <v>0</v>
      </c>
      <c r="R94" s="59">
        <f t="shared" si="65"/>
        <v>0</v>
      </c>
      <c r="S94" s="59">
        <f t="shared" si="65"/>
        <v>0</v>
      </c>
      <c r="T94" s="59">
        <f t="shared" si="65"/>
        <v>0</v>
      </c>
      <c r="U94" s="59">
        <f t="shared" si="65"/>
        <v>0</v>
      </c>
      <c r="V94" s="59">
        <f t="shared" si="65"/>
        <v>0</v>
      </c>
      <c r="W94" s="63">
        <f t="shared" si="65"/>
        <v>0</v>
      </c>
    </row>
    <row r="95" spans="1:23" x14ac:dyDescent="0.25">
      <c r="A95" s="53"/>
      <c r="B95" s="54">
        <f>B94+0.5</f>
        <v>0.75</v>
      </c>
      <c r="C95" s="64">
        <f t="shared" ref="C95:W95" si="66">C39*C67</f>
        <v>0</v>
      </c>
      <c r="D95" s="61">
        <f t="shared" si="66"/>
        <v>0</v>
      </c>
      <c r="E95" s="61">
        <f t="shared" si="66"/>
        <v>0</v>
      </c>
      <c r="F95" s="61">
        <f t="shared" si="66"/>
        <v>0</v>
      </c>
      <c r="G95" s="61">
        <f t="shared" si="66"/>
        <v>0.10486716287022663</v>
      </c>
      <c r="H95" s="61">
        <f t="shared" si="66"/>
        <v>6.1636689617095257</v>
      </c>
      <c r="I95" s="61">
        <f t="shared" si="66"/>
        <v>39.399742694272561</v>
      </c>
      <c r="J95" s="61">
        <f t="shared" si="66"/>
        <v>97.91536653585699</v>
      </c>
      <c r="K95" s="61">
        <f t="shared" si="66"/>
        <v>79.244649493109151</v>
      </c>
      <c r="L95" s="61">
        <f t="shared" si="66"/>
        <v>48.511617116951662</v>
      </c>
      <c r="M95" s="61">
        <f t="shared" si="66"/>
        <v>24.034828208499476</v>
      </c>
      <c r="N95" s="61">
        <f t="shared" si="66"/>
        <v>7.7378345521932079</v>
      </c>
      <c r="O95" s="61">
        <f t="shared" si="66"/>
        <v>0.70715392560353973</v>
      </c>
      <c r="P95" s="61">
        <f t="shared" si="66"/>
        <v>0</v>
      </c>
      <c r="Q95" s="61">
        <f t="shared" si="66"/>
        <v>0</v>
      </c>
      <c r="R95" s="61">
        <f t="shared" si="66"/>
        <v>0</v>
      </c>
      <c r="S95" s="61">
        <f t="shared" si="66"/>
        <v>0</v>
      </c>
      <c r="T95" s="61">
        <f t="shared" si="66"/>
        <v>0</v>
      </c>
      <c r="U95" s="61">
        <f t="shared" si="66"/>
        <v>0</v>
      </c>
      <c r="V95" s="61">
        <f t="shared" si="66"/>
        <v>0</v>
      </c>
      <c r="W95" s="65">
        <f t="shared" si="66"/>
        <v>0</v>
      </c>
    </row>
    <row r="96" spans="1:23" x14ac:dyDescent="0.25">
      <c r="A96" s="53"/>
      <c r="B96" s="54">
        <f t="shared" ref="B96:B113" si="67">B95+0.5</f>
        <v>1.25</v>
      </c>
      <c r="C96" s="64">
        <f t="shared" ref="C96:W96" si="68">C40*C68</f>
        <v>0</v>
      </c>
      <c r="D96" s="61">
        <f t="shared" si="68"/>
        <v>0</v>
      </c>
      <c r="E96" s="61">
        <f t="shared" si="68"/>
        <v>0</v>
      </c>
      <c r="F96" s="61">
        <f t="shared" si="68"/>
        <v>0</v>
      </c>
      <c r="G96" s="61">
        <f t="shared" si="68"/>
        <v>0.20561677707536499</v>
      </c>
      <c r="H96" s="61">
        <f t="shared" si="68"/>
        <v>21.952324503110965</v>
      </c>
      <c r="I96" s="61">
        <f t="shared" si="68"/>
        <v>231.77651197781276</v>
      </c>
      <c r="J96" s="61">
        <f t="shared" si="68"/>
        <v>381.75175661311368</v>
      </c>
      <c r="K96" s="61">
        <f t="shared" si="68"/>
        <v>337.2056360726051</v>
      </c>
      <c r="L96" s="61">
        <f t="shared" si="68"/>
        <v>212.77205196583796</v>
      </c>
      <c r="M96" s="61">
        <f t="shared" si="68"/>
        <v>100.99630117012214</v>
      </c>
      <c r="N96" s="61">
        <f t="shared" si="68"/>
        <v>52.987365371580964</v>
      </c>
      <c r="O96" s="61">
        <f t="shared" si="68"/>
        <v>25.527515969479477</v>
      </c>
      <c r="P96" s="61">
        <f t="shared" si="68"/>
        <v>5.2388398538619088</v>
      </c>
      <c r="Q96" s="61">
        <f t="shared" si="68"/>
        <v>1.3917500703457293</v>
      </c>
      <c r="R96" s="61">
        <f t="shared" si="68"/>
        <v>1.2536705877277119</v>
      </c>
      <c r="S96" s="61">
        <f t="shared" si="68"/>
        <v>0</v>
      </c>
      <c r="T96" s="61">
        <f t="shared" si="68"/>
        <v>0</v>
      </c>
      <c r="U96" s="61">
        <f t="shared" si="68"/>
        <v>0</v>
      </c>
      <c r="V96" s="61">
        <f t="shared" si="68"/>
        <v>0</v>
      </c>
      <c r="W96" s="65">
        <f t="shared" si="68"/>
        <v>0</v>
      </c>
    </row>
    <row r="97" spans="1:23" x14ac:dyDescent="0.25">
      <c r="A97" s="53"/>
      <c r="B97" s="54">
        <f t="shared" si="67"/>
        <v>1.75</v>
      </c>
      <c r="C97" s="64">
        <f t="shared" ref="C97:W97" si="69">C41*C69</f>
        <v>0</v>
      </c>
      <c r="D97" s="61">
        <f t="shared" si="69"/>
        <v>0</v>
      </c>
      <c r="E97" s="61">
        <f t="shared" si="69"/>
        <v>0</v>
      </c>
      <c r="F97" s="61">
        <f t="shared" si="69"/>
        <v>0</v>
      </c>
      <c r="G97" s="61">
        <f t="shared" si="69"/>
        <v>0</v>
      </c>
      <c r="H97" s="61">
        <f t="shared" si="69"/>
        <v>7.5660965555793656</v>
      </c>
      <c r="I97" s="61">
        <f t="shared" si="69"/>
        <v>290.42768067594881</v>
      </c>
      <c r="J97" s="61">
        <f t="shared" si="69"/>
        <v>527.7080793814755</v>
      </c>
      <c r="K97" s="61">
        <f t="shared" si="69"/>
        <v>510.1658441408216</v>
      </c>
      <c r="L97" s="61">
        <f t="shared" si="69"/>
        <v>442.58288290020226</v>
      </c>
      <c r="M97" s="61">
        <f t="shared" si="69"/>
        <v>240.75606748323486</v>
      </c>
      <c r="N97" s="61">
        <f t="shared" si="69"/>
        <v>139.95587825386897</v>
      </c>
      <c r="O97" s="61">
        <f t="shared" si="69"/>
        <v>85.089183875404629</v>
      </c>
      <c r="P97" s="61">
        <f t="shared" si="69"/>
        <v>34.089596132379732</v>
      </c>
      <c r="Q97" s="61">
        <f t="shared" si="69"/>
        <v>10.464319572392785</v>
      </c>
      <c r="R97" s="61">
        <f t="shared" si="69"/>
        <v>3.011769011909001</v>
      </c>
      <c r="S97" s="61">
        <f t="shared" si="69"/>
        <v>0</v>
      </c>
      <c r="T97" s="61">
        <f t="shared" si="69"/>
        <v>0</v>
      </c>
      <c r="U97" s="61">
        <f t="shared" si="69"/>
        <v>0</v>
      </c>
      <c r="V97" s="61">
        <f t="shared" si="69"/>
        <v>0</v>
      </c>
      <c r="W97" s="65">
        <f t="shared" si="69"/>
        <v>0</v>
      </c>
    </row>
    <row r="98" spans="1:23" x14ac:dyDescent="0.25">
      <c r="A98" s="53"/>
      <c r="B98" s="54">
        <f t="shared" si="67"/>
        <v>2.25</v>
      </c>
      <c r="C98" s="64">
        <f t="shared" ref="C98:W98" si="70">C42*C70</f>
        <v>0</v>
      </c>
      <c r="D98" s="61">
        <f t="shared" si="70"/>
        <v>0</v>
      </c>
      <c r="E98" s="61">
        <f t="shared" si="70"/>
        <v>0</v>
      </c>
      <c r="F98" s="61">
        <f t="shared" si="70"/>
        <v>0</v>
      </c>
      <c r="G98" s="61">
        <f t="shared" si="70"/>
        <v>0</v>
      </c>
      <c r="H98" s="61">
        <f t="shared" si="70"/>
        <v>0</v>
      </c>
      <c r="I98" s="61">
        <f t="shared" si="70"/>
        <v>112.15797769607049</v>
      </c>
      <c r="J98" s="61">
        <f t="shared" si="70"/>
        <v>724.19092847912532</v>
      </c>
      <c r="K98" s="61">
        <f t="shared" si="70"/>
        <v>537.16511723913902</v>
      </c>
      <c r="L98" s="61">
        <f t="shared" si="70"/>
        <v>613.97829243092167</v>
      </c>
      <c r="M98" s="61">
        <f t="shared" si="70"/>
        <v>429.491212048308</v>
      </c>
      <c r="N98" s="61">
        <f t="shared" si="70"/>
        <v>194.505230878221</v>
      </c>
      <c r="O98" s="61">
        <f t="shared" si="70"/>
        <v>122.97483759930347</v>
      </c>
      <c r="P98" s="61">
        <f t="shared" si="70"/>
        <v>60.743013230241083</v>
      </c>
      <c r="Q98" s="61">
        <f t="shared" si="70"/>
        <v>27.980519751858186</v>
      </c>
      <c r="R98" s="61">
        <f t="shared" si="70"/>
        <v>10.32150669525706</v>
      </c>
      <c r="S98" s="61">
        <f t="shared" si="70"/>
        <v>2.5790518004649901</v>
      </c>
      <c r="T98" s="61">
        <f t="shared" si="70"/>
        <v>0</v>
      </c>
      <c r="U98" s="61">
        <f t="shared" si="70"/>
        <v>0</v>
      </c>
      <c r="V98" s="61">
        <f t="shared" si="70"/>
        <v>0</v>
      </c>
      <c r="W98" s="65">
        <f t="shared" si="70"/>
        <v>0</v>
      </c>
    </row>
    <row r="99" spans="1:23" x14ac:dyDescent="0.25">
      <c r="A99" s="53"/>
      <c r="B99" s="54">
        <f t="shared" si="67"/>
        <v>2.75</v>
      </c>
      <c r="C99" s="64">
        <f t="shared" ref="C99:W99" si="71">C43*C71</f>
        <v>0</v>
      </c>
      <c r="D99" s="61">
        <f t="shared" si="71"/>
        <v>0</v>
      </c>
      <c r="E99" s="61">
        <f t="shared" si="71"/>
        <v>0</v>
      </c>
      <c r="F99" s="61">
        <f t="shared" si="71"/>
        <v>0</v>
      </c>
      <c r="G99" s="61">
        <f t="shared" si="71"/>
        <v>0</v>
      </c>
      <c r="H99" s="61">
        <f t="shared" si="71"/>
        <v>0</v>
      </c>
      <c r="I99" s="61">
        <f t="shared" si="71"/>
        <v>21.377330227396754</v>
      </c>
      <c r="J99" s="61">
        <f t="shared" si="71"/>
        <v>422.86859648680917</v>
      </c>
      <c r="K99" s="61">
        <f t="shared" si="71"/>
        <v>473.91383029825846</v>
      </c>
      <c r="L99" s="61">
        <f t="shared" si="71"/>
        <v>519.76192454368811</v>
      </c>
      <c r="M99" s="61">
        <f t="shared" si="71"/>
        <v>529.52004057641398</v>
      </c>
      <c r="N99" s="61">
        <f t="shared" si="71"/>
        <v>288.23257955804434</v>
      </c>
      <c r="O99" s="61">
        <f t="shared" si="71"/>
        <v>143.68640918385472</v>
      </c>
      <c r="P99" s="61">
        <f t="shared" si="71"/>
        <v>56.264666055128203</v>
      </c>
      <c r="Q99" s="61">
        <f t="shared" si="71"/>
        <v>25.209809476459068</v>
      </c>
      <c r="R99" s="61">
        <f t="shared" si="71"/>
        <v>9.4359466798303195</v>
      </c>
      <c r="S99" s="61">
        <f t="shared" si="71"/>
        <v>2.9664805410504687</v>
      </c>
      <c r="T99" s="61">
        <f t="shared" si="71"/>
        <v>0</v>
      </c>
      <c r="U99" s="61">
        <f t="shared" si="71"/>
        <v>0</v>
      </c>
      <c r="V99" s="61">
        <f t="shared" si="71"/>
        <v>0</v>
      </c>
      <c r="W99" s="65">
        <f t="shared" si="71"/>
        <v>0</v>
      </c>
    </row>
    <row r="100" spans="1:23" x14ac:dyDescent="0.25">
      <c r="A100" s="53"/>
      <c r="B100" s="54">
        <f t="shared" si="67"/>
        <v>3.25</v>
      </c>
      <c r="C100" s="64">
        <f t="shared" ref="C100:W100" si="72">C44*C72</f>
        <v>0</v>
      </c>
      <c r="D100" s="61">
        <f t="shared" si="72"/>
        <v>0</v>
      </c>
      <c r="E100" s="61">
        <f t="shared" si="72"/>
        <v>0</v>
      </c>
      <c r="F100" s="61">
        <f t="shared" si="72"/>
        <v>0</v>
      </c>
      <c r="G100" s="61">
        <f t="shared" si="72"/>
        <v>0</v>
      </c>
      <c r="H100" s="61">
        <f t="shared" si="72"/>
        <v>0</v>
      </c>
      <c r="I100" s="61">
        <f t="shared" si="72"/>
        <v>0</v>
      </c>
      <c r="J100" s="61">
        <f t="shared" si="72"/>
        <v>93.913877032059204</v>
      </c>
      <c r="K100" s="61">
        <f t="shared" si="72"/>
        <v>338.50381280474767</v>
      </c>
      <c r="L100" s="61">
        <f t="shared" si="72"/>
        <v>324.66706705479697</v>
      </c>
      <c r="M100" s="61">
        <f t="shared" si="72"/>
        <v>435.7525498467287</v>
      </c>
      <c r="N100" s="61">
        <f t="shared" si="72"/>
        <v>312.29206260877572</v>
      </c>
      <c r="O100" s="61">
        <f t="shared" si="72"/>
        <v>170.09688807135981</v>
      </c>
      <c r="P100" s="61">
        <f t="shared" si="72"/>
        <v>67.327045762442907</v>
      </c>
      <c r="Q100" s="61">
        <f t="shared" si="72"/>
        <v>22.173272834920859</v>
      </c>
      <c r="R100" s="61">
        <f t="shared" si="72"/>
        <v>8.1000935778975407</v>
      </c>
      <c r="S100" s="61">
        <f t="shared" si="72"/>
        <v>3.782245865219346</v>
      </c>
      <c r="T100" s="61">
        <f t="shared" si="72"/>
        <v>2.177511945470548</v>
      </c>
      <c r="U100" s="61">
        <f t="shared" si="72"/>
        <v>1.8600633750468905</v>
      </c>
      <c r="V100" s="61">
        <f t="shared" si="72"/>
        <v>0</v>
      </c>
      <c r="W100" s="65">
        <f t="shared" si="72"/>
        <v>0</v>
      </c>
    </row>
    <row r="101" spans="1:23" x14ac:dyDescent="0.25">
      <c r="A101" s="53"/>
      <c r="B101" s="54">
        <f t="shared" si="67"/>
        <v>3.75</v>
      </c>
      <c r="C101" s="64">
        <f t="shared" ref="C101:W101" si="73">C45*C73</f>
        <v>0</v>
      </c>
      <c r="D101" s="61">
        <f t="shared" si="73"/>
        <v>0</v>
      </c>
      <c r="E101" s="61">
        <f t="shared" si="73"/>
        <v>0</v>
      </c>
      <c r="F101" s="61">
        <f t="shared" si="73"/>
        <v>0</v>
      </c>
      <c r="G101" s="61">
        <f t="shared" si="73"/>
        <v>0</v>
      </c>
      <c r="H101" s="61">
        <f t="shared" si="73"/>
        <v>0</v>
      </c>
      <c r="I101" s="61">
        <f t="shared" si="73"/>
        <v>0</v>
      </c>
      <c r="J101" s="61">
        <f t="shared" si="73"/>
        <v>11.99154505745342</v>
      </c>
      <c r="K101" s="61">
        <f t="shared" si="73"/>
        <v>125.95977451221165</v>
      </c>
      <c r="L101" s="61">
        <f t="shared" si="73"/>
        <v>162.09714995739964</v>
      </c>
      <c r="M101" s="61">
        <f t="shared" si="73"/>
        <v>278.9630095419493</v>
      </c>
      <c r="N101" s="61">
        <f t="shared" si="73"/>
        <v>257.64313656699079</v>
      </c>
      <c r="O101" s="61">
        <f t="shared" si="73"/>
        <v>157.32473880979933</v>
      </c>
      <c r="P101" s="61">
        <f t="shared" si="73"/>
        <v>71.489705979185544</v>
      </c>
      <c r="Q101" s="61">
        <f t="shared" si="73"/>
        <v>24.484654082071089</v>
      </c>
      <c r="R101" s="61">
        <f t="shared" si="73"/>
        <v>11.224755426013404</v>
      </c>
      <c r="S101" s="61">
        <f t="shared" si="73"/>
        <v>4.0972991638380272</v>
      </c>
      <c r="T101" s="61">
        <f t="shared" si="73"/>
        <v>0</v>
      </c>
      <c r="U101" s="61">
        <f t="shared" si="73"/>
        <v>0</v>
      </c>
      <c r="V101" s="61">
        <f t="shared" si="73"/>
        <v>0</v>
      </c>
      <c r="W101" s="65">
        <f t="shared" si="73"/>
        <v>0</v>
      </c>
    </row>
    <row r="102" spans="1:23" x14ac:dyDescent="0.25">
      <c r="A102" s="53"/>
      <c r="B102" s="54">
        <f t="shared" si="67"/>
        <v>4.25</v>
      </c>
      <c r="C102" s="64">
        <f t="shared" ref="C102:W102" si="74">C46*C74</f>
        <v>0</v>
      </c>
      <c r="D102" s="61">
        <f t="shared" si="74"/>
        <v>0</v>
      </c>
      <c r="E102" s="61">
        <f t="shared" si="74"/>
        <v>0</v>
      </c>
      <c r="F102" s="61">
        <f t="shared" si="74"/>
        <v>0</v>
      </c>
      <c r="G102" s="61">
        <f t="shared" si="74"/>
        <v>0</v>
      </c>
      <c r="H102" s="61">
        <f t="shared" si="74"/>
        <v>0</v>
      </c>
      <c r="I102" s="61">
        <f t="shared" si="74"/>
        <v>0</v>
      </c>
      <c r="J102" s="61">
        <f t="shared" si="74"/>
        <v>0</v>
      </c>
      <c r="K102" s="61">
        <f t="shared" si="74"/>
        <v>27.648461921988559</v>
      </c>
      <c r="L102" s="61">
        <f t="shared" si="74"/>
        <v>61.531349087238759</v>
      </c>
      <c r="M102" s="61">
        <f t="shared" si="74"/>
        <v>132.85820097786882</v>
      </c>
      <c r="N102" s="61">
        <f t="shared" si="74"/>
        <v>163.30473627816454</v>
      </c>
      <c r="O102" s="61">
        <f t="shared" si="74"/>
        <v>119.08055082009299</v>
      </c>
      <c r="P102" s="61">
        <f t="shared" si="74"/>
        <v>59.202350852435821</v>
      </c>
      <c r="Q102" s="61">
        <f t="shared" si="74"/>
        <v>18.593904657153093</v>
      </c>
      <c r="R102" s="61">
        <f t="shared" si="74"/>
        <v>6.2208050841158098</v>
      </c>
      <c r="S102" s="61">
        <f t="shared" si="74"/>
        <v>5.3344379248512546</v>
      </c>
      <c r="T102" s="61">
        <f t="shared" si="74"/>
        <v>0</v>
      </c>
      <c r="U102" s="61">
        <f t="shared" si="74"/>
        <v>0</v>
      </c>
      <c r="V102" s="61">
        <f t="shared" si="74"/>
        <v>0</v>
      </c>
      <c r="W102" s="65">
        <f t="shared" si="74"/>
        <v>0</v>
      </c>
    </row>
    <row r="103" spans="1:23" x14ac:dyDescent="0.25">
      <c r="A103" s="53"/>
      <c r="B103" s="54">
        <f t="shared" si="67"/>
        <v>4.75</v>
      </c>
      <c r="C103" s="64">
        <f t="shared" ref="C103:W103" si="75">C47*C75</f>
        <v>0</v>
      </c>
      <c r="D103" s="61">
        <f t="shared" si="75"/>
        <v>0</v>
      </c>
      <c r="E103" s="61">
        <f t="shared" si="75"/>
        <v>0</v>
      </c>
      <c r="F103" s="61">
        <f t="shared" si="75"/>
        <v>0</v>
      </c>
      <c r="G103" s="61">
        <f t="shared" si="75"/>
        <v>0</v>
      </c>
      <c r="H103" s="61">
        <f t="shared" si="75"/>
        <v>0</v>
      </c>
      <c r="I103" s="61">
        <f t="shared" si="75"/>
        <v>0</v>
      </c>
      <c r="J103" s="61">
        <f t="shared" si="75"/>
        <v>0</v>
      </c>
      <c r="K103" s="61">
        <f t="shared" si="75"/>
        <v>6.5001847370809349</v>
      </c>
      <c r="L103" s="61">
        <f t="shared" si="75"/>
        <v>27.285279242721124</v>
      </c>
      <c r="M103" s="61">
        <f t="shared" si="75"/>
        <v>40.409037196694129</v>
      </c>
      <c r="N103" s="61">
        <f t="shared" si="75"/>
        <v>86.686062499237835</v>
      </c>
      <c r="O103" s="61">
        <f t="shared" si="75"/>
        <v>85.631433708768014</v>
      </c>
      <c r="P103" s="61">
        <f t="shared" si="75"/>
        <v>58.703819953745118</v>
      </c>
      <c r="Q103" s="61">
        <f t="shared" si="75"/>
        <v>22.07602747311067</v>
      </c>
      <c r="R103" s="61">
        <f t="shared" si="75"/>
        <v>6.983499775742029</v>
      </c>
      <c r="S103" s="61">
        <f t="shared" si="75"/>
        <v>2.9946987088193824</v>
      </c>
      <c r="T103" s="61">
        <f t="shared" si="75"/>
        <v>0</v>
      </c>
      <c r="U103" s="61">
        <f t="shared" si="75"/>
        <v>0</v>
      </c>
      <c r="V103" s="61">
        <f t="shared" si="75"/>
        <v>0</v>
      </c>
      <c r="W103" s="65">
        <f t="shared" si="75"/>
        <v>0</v>
      </c>
    </row>
    <row r="104" spans="1:23" x14ac:dyDescent="0.25">
      <c r="A104" s="53"/>
      <c r="B104" s="54">
        <f t="shared" si="67"/>
        <v>5.25</v>
      </c>
      <c r="C104" s="64">
        <f t="shared" ref="C104:W104" si="76">C48*C76</f>
        <v>0</v>
      </c>
      <c r="D104" s="61">
        <f t="shared" si="76"/>
        <v>0</v>
      </c>
      <c r="E104" s="61">
        <f t="shared" si="76"/>
        <v>0</v>
      </c>
      <c r="F104" s="61">
        <f t="shared" si="76"/>
        <v>0</v>
      </c>
      <c r="G104" s="61">
        <f t="shared" si="76"/>
        <v>0</v>
      </c>
      <c r="H104" s="61">
        <f t="shared" si="76"/>
        <v>0</v>
      </c>
      <c r="I104" s="61">
        <f t="shared" si="76"/>
        <v>0</v>
      </c>
      <c r="J104" s="61">
        <f t="shared" si="76"/>
        <v>0</v>
      </c>
      <c r="K104" s="61">
        <f t="shared" si="76"/>
        <v>0</v>
      </c>
      <c r="L104" s="61">
        <f t="shared" si="76"/>
        <v>10.118968731503887</v>
      </c>
      <c r="M104" s="61">
        <f t="shared" si="76"/>
        <v>10.142414917011941</v>
      </c>
      <c r="N104" s="61">
        <f t="shared" si="76"/>
        <v>38.62825164898539</v>
      </c>
      <c r="O104" s="61">
        <f t="shared" si="76"/>
        <v>54.10866127677069</v>
      </c>
      <c r="P104" s="61">
        <f t="shared" si="76"/>
        <v>45.578405815033328</v>
      </c>
      <c r="Q104" s="61">
        <f t="shared" si="76"/>
        <v>24.046411478296335</v>
      </c>
      <c r="R104" s="61">
        <f t="shared" si="76"/>
        <v>6.8873317015509521</v>
      </c>
      <c r="S104" s="61">
        <f t="shared" si="76"/>
        <v>0</v>
      </c>
      <c r="T104" s="61">
        <f t="shared" si="76"/>
        <v>0</v>
      </c>
      <c r="U104" s="61">
        <f t="shared" si="76"/>
        <v>0</v>
      </c>
      <c r="V104" s="61">
        <f t="shared" si="76"/>
        <v>0</v>
      </c>
      <c r="W104" s="65">
        <f t="shared" si="76"/>
        <v>0</v>
      </c>
    </row>
    <row r="105" spans="1:23" x14ac:dyDescent="0.25">
      <c r="A105" s="53"/>
      <c r="B105" s="54">
        <f t="shared" si="67"/>
        <v>5.75</v>
      </c>
      <c r="C105" s="64">
        <f t="shared" ref="C105:W105" si="77">C49*C77</f>
        <v>0</v>
      </c>
      <c r="D105" s="61">
        <f t="shared" si="77"/>
        <v>0</v>
      </c>
      <c r="E105" s="61">
        <f t="shared" si="77"/>
        <v>0</v>
      </c>
      <c r="F105" s="61">
        <f t="shared" si="77"/>
        <v>0</v>
      </c>
      <c r="G105" s="61">
        <f t="shared" si="77"/>
        <v>0</v>
      </c>
      <c r="H105" s="61">
        <f t="shared" si="77"/>
        <v>0</v>
      </c>
      <c r="I105" s="61">
        <f t="shared" si="77"/>
        <v>0</v>
      </c>
      <c r="J105" s="61">
        <f t="shared" si="77"/>
        <v>0</v>
      </c>
      <c r="K105" s="61">
        <f t="shared" si="77"/>
        <v>0</v>
      </c>
      <c r="L105" s="61">
        <f t="shared" si="77"/>
        <v>0</v>
      </c>
      <c r="M105" s="61">
        <f t="shared" si="77"/>
        <v>0</v>
      </c>
      <c r="N105" s="61">
        <f t="shared" si="77"/>
        <v>8.9213631936154574</v>
      </c>
      <c r="O105" s="61">
        <f t="shared" si="77"/>
        <v>28.745273425312789</v>
      </c>
      <c r="P105" s="61">
        <f t="shared" si="77"/>
        <v>21.048881924692974</v>
      </c>
      <c r="Q105" s="61">
        <f t="shared" si="77"/>
        <v>17.126450956179497</v>
      </c>
      <c r="R105" s="61">
        <f t="shared" si="77"/>
        <v>6.6225034295658087</v>
      </c>
      <c r="S105" s="61">
        <f t="shared" si="77"/>
        <v>0</v>
      </c>
      <c r="T105" s="61">
        <f t="shared" si="77"/>
        <v>0</v>
      </c>
      <c r="U105" s="61">
        <f t="shared" si="77"/>
        <v>0</v>
      </c>
      <c r="V105" s="61">
        <f t="shared" si="77"/>
        <v>0</v>
      </c>
      <c r="W105" s="65">
        <f t="shared" si="77"/>
        <v>0</v>
      </c>
    </row>
    <row r="106" spans="1:23" x14ac:dyDescent="0.25">
      <c r="A106" s="53"/>
      <c r="B106" s="54">
        <f t="shared" si="67"/>
        <v>6.25</v>
      </c>
      <c r="C106" s="64">
        <f t="shared" ref="C106:W106" si="78">C50*C78</f>
        <v>0</v>
      </c>
      <c r="D106" s="61">
        <f t="shared" si="78"/>
        <v>0</v>
      </c>
      <c r="E106" s="61">
        <f t="shared" si="78"/>
        <v>0</v>
      </c>
      <c r="F106" s="61">
        <f t="shared" si="78"/>
        <v>0</v>
      </c>
      <c r="G106" s="61">
        <f t="shared" si="78"/>
        <v>0</v>
      </c>
      <c r="H106" s="61">
        <f t="shared" si="78"/>
        <v>0</v>
      </c>
      <c r="I106" s="61">
        <f t="shared" si="78"/>
        <v>0</v>
      </c>
      <c r="J106" s="61">
        <f t="shared" si="78"/>
        <v>0</v>
      </c>
      <c r="K106" s="61">
        <f t="shared" si="78"/>
        <v>0</v>
      </c>
      <c r="L106" s="61">
        <f t="shared" si="78"/>
        <v>0</v>
      </c>
      <c r="M106" s="61">
        <f t="shared" si="78"/>
        <v>0</v>
      </c>
      <c r="N106" s="61">
        <f t="shared" si="78"/>
        <v>0</v>
      </c>
      <c r="O106" s="61">
        <f t="shared" si="78"/>
        <v>14.006936484107978</v>
      </c>
      <c r="P106" s="61">
        <f t="shared" si="78"/>
        <v>16.946352694326706</v>
      </c>
      <c r="Q106" s="61">
        <f t="shared" si="78"/>
        <v>8.5351919554517952</v>
      </c>
      <c r="R106" s="61">
        <f t="shared" si="78"/>
        <v>4.6412578855866933</v>
      </c>
      <c r="S106" s="61">
        <f t="shared" si="78"/>
        <v>0</v>
      </c>
      <c r="T106" s="61">
        <f t="shared" si="78"/>
        <v>0</v>
      </c>
      <c r="U106" s="61">
        <f t="shared" si="78"/>
        <v>0</v>
      </c>
      <c r="V106" s="61">
        <f t="shared" si="78"/>
        <v>0</v>
      </c>
      <c r="W106" s="65">
        <f t="shared" si="78"/>
        <v>0</v>
      </c>
    </row>
    <row r="107" spans="1:23" x14ac:dyDescent="0.25">
      <c r="A107" s="53"/>
      <c r="B107" s="54">
        <f t="shared" si="67"/>
        <v>6.75</v>
      </c>
      <c r="C107" s="64">
        <f t="shared" ref="C107:W107" si="79">C51*C79</f>
        <v>0</v>
      </c>
      <c r="D107" s="61">
        <f t="shared" si="79"/>
        <v>0</v>
      </c>
      <c r="E107" s="61">
        <f t="shared" si="79"/>
        <v>0</v>
      </c>
      <c r="F107" s="61">
        <f t="shared" si="79"/>
        <v>0</v>
      </c>
      <c r="G107" s="61">
        <f t="shared" si="79"/>
        <v>0</v>
      </c>
      <c r="H107" s="61">
        <f t="shared" si="79"/>
        <v>0</v>
      </c>
      <c r="I107" s="61">
        <f t="shared" si="79"/>
        <v>0</v>
      </c>
      <c r="J107" s="61">
        <f t="shared" si="79"/>
        <v>0</v>
      </c>
      <c r="K107" s="61">
        <f t="shared" si="79"/>
        <v>0</v>
      </c>
      <c r="L107" s="61">
        <f t="shared" si="79"/>
        <v>0</v>
      </c>
      <c r="M107" s="61">
        <f t="shared" si="79"/>
        <v>0</v>
      </c>
      <c r="N107" s="61">
        <f t="shared" si="79"/>
        <v>0</v>
      </c>
      <c r="O107" s="61">
        <f t="shared" si="79"/>
        <v>0</v>
      </c>
      <c r="P107" s="61">
        <f t="shared" si="79"/>
        <v>9.3807439772288603</v>
      </c>
      <c r="Q107" s="61">
        <f t="shared" si="79"/>
        <v>8.0870928016392956</v>
      </c>
      <c r="R107" s="61">
        <f t="shared" si="79"/>
        <v>0</v>
      </c>
      <c r="S107" s="61">
        <f t="shared" si="79"/>
        <v>0</v>
      </c>
      <c r="T107" s="61">
        <f t="shared" si="79"/>
        <v>0</v>
      </c>
      <c r="U107" s="61">
        <f t="shared" si="79"/>
        <v>0</v>
      </c>
      <c r="V107" s="61">
        <f t="shared" si="79"/>
        <v>0</v>
      </c>
      <c r="W107" s="65">
        <f t="shared" si="79"/>
        <v>0</v>
      </c>
    </row>
    <row r="108" spans="1:23" x14ac:dyDescent="0.25">
      <c r="A108" s="53"/>
      <c r="B108" s="54">
        <f t="shared" si="67"/>
        <v>7.25</v>
      </c>
      <c r="C108" s="64">
        <f t="shared" ref="C108:W108" si="80">C52*C80</f>
        <v>0</v>
      </c>
      <c r="D108" s="61">
        <f t="shared" si="80"/>
        <v>0</v>
      </c>
      <c r="E108" s="61">
        <f t="shared" si="80"/>
        <v>0</v>
      </c>
      <c r="F108" s="61">
        <f t="shared" si="80"/>
        <v>0</v>
      </c>
      <c r="G108" s="61">
        <f t="shared" si="80"/>
        <v>0</v>
      </c>
      <c r="H108" s="61">
        <f t="shared" si="80"/>
        <v>0</v>
      </c>
      <c r="I108" s="61">
        <f t="shared" si="80"/>
        <v>0</v>
      </c>
      <c r="J108" s="61">
        <f t="shared" si="80"/>
        <v>0</v>
      </c>
      <c r="K108" s="61">
        <f t="shared" si="80"/>
        <v>0</v>
      </c>
      <c r="L108" s="61">
        <f t="shared" si="80"/>
        <v>0</v>
      </c>
      <c r="M108" s="61">
        <f t="shared" si="80"/>
        <v>0</v>
      </c>
      <c r="N108" s="61">
        <f t="shared" si="80"/>
        <v>0</v>
      </c>
      <c r="O108" s="61">
        <f t="shared" si="80"/>
        <v>0</v>
      </c>
      <c r="P108" s="61">
        <f t="shared" si="80"/>
        <v>0</v>
      </c>
      <c r="Q108" s="61">
        <f t="shared" si="80"/>
        <v>0</v>
      </c>
      <c r="R108" s="61">
        <f t="shared" si="80"/>
        <v>0</v>
      </c>
      <c r="S108" s="61">
        <f t="shared" si="80"/>
        <v>0</v>
      </c>
      <c r="T108" s="61">
        <f t="shared" si="80"/>
        <v>0</v>
      </c>
      <c r="U108" s="61">
        <f t="shared" si="80"/>
        <v>0</v>
      </c>
      <c r="V108" s="61">
        <f t="shared" si="80"/>
        <v>0</v>
      </c>
      <c r="W108" s="65">
        <f t="shared" si="80"/>
        <v>0</v>
      </c>
    </row>
    <row r="109" spans="1:23" x14ac:dyDescent="0.25">
      <c r="A109" s="53"/>
      <c r="B109" s="54">
        <f t="shared" si="67"/>
        <v>7.75</v>
      </c>
      <c r="C109" s="64">
        <f t="shared" ref="C109:W109" si="81">C53*C81</f>
        <v>0</v>
      </c>
      <c r="D109" s="61">
        <f t="shared" si="81"/>
        <v>0</v>
      </c>
      <c r="E109" s="61">
        <f t="shared" si="81"/>
        <v>0</v>
      </c>
      <c r="F109" s="61">
        <f t="shared" si="81"/>
        <v>0</v>
      </c>
      <c r="G109" s="61">
        <f t="shared" si="81"/>
        <v>0</v>
      </c>
      <c r="H109" s="61">
        <f t="shared" si="81"/>
        <v>0</v>
      </c>
      <c r="I109" s="61">
        <f t="shared" si="81"/>
        <v>0</v>
      </c>
      <c r="J109" s="61">
        <f t="shared" si="81"/>
        <v>0</v>
      </c>
      <c r="K109" s="61">
        <f t="shared" si="81"/>
        <v>0</v>
      </c>
      <c r="L109" s="61">
        <f t="shared" si="81"/>
        <v>0</v>
      </c>
      <c r="M109" s="61">
        <f t="shared" si="81"/>
        <v>0</v>
      </c>
      <c r="N109" s="61">
        <f t="shared" si="81"/>
        <v>0</v>
      </c>
      <c r="O109" s="61">
        <f t="shared" si="81"/>
        <v>0</v>
      </c>
      <c r="P109" s="61">
        <f t="shared" si="81"/>
        <v>0</v>
      </c>
      <c r="Q109" s="61">
        <f t="shared" si="81"/>
        <v>0</v>
      </c>
      <c r="R109" s="61">
        <f t="shared" si="81"/>
        <v>0</v>
      </c>
      <c r="S109" s="61">
        <f t="shared" si="81"/>
        <v>0</v>
      </c>
      <c r="T109" s="61">
        <f t="shared" si="81"/>
        <v>0</v>
      </c>
      <c r="U109" s="61">
        <f t="shared" si="81"/>
        <v>0</v>
      </c>
      <c r="V109" s="61">
        <f t="shared" si="81"/>
        <v>0</v>
      </c>
      <c r="W109" s="65">
        <f t="shared" si="81"/>
        <v>0</v>
      </c>
    </row>
    <row r="110" spans="1:23" x14ac:dyDescent="0.25">
      <c r="A110" s="53"/>
      <c r="B110" s="54">
        <f t="shared" si="67"/>
        <v>8.25</v>
      </c>
      <c r="C110" s="64">
        <f t="shared" ref="C110:W110" si="82">C54*C82</f>
        <v>0</v>
      </c>
      <c r="D110" s="61">
        <f t="shared" si="82"/>
        <v>0</v>
      </c>
      <c r="E110" s="61">
        <f t="shared" si="82"/>
        <v>0</v>
      </c>
      <c r="F110" s="61">
        <f t="shared" si="82"/>
        <v>0</v>
      </c>
      <c r="G110" s="61">
        <f t="shared" si="82"/>
        <v>0</v>
      </c>
      <c r="H110" s="61">
        <f t="shared" si="82"/>
        <v>0</v>
      </c>
      <c r="I110" s="61">
        <f t="shared" si="82"/>
        <v>0</v>
      </c>
      <c r="J110" s="61">
        <f t="shared" si="82"/>
        <v>0</v>
      </c>
      <c r="K110" s="61">
        <f t="shared" si="82"/>
        <v>0</v>
      </c>
      <c r="L110" s="61">
        <f t="shared" si="82"/>
        <v>0</v>
      </c>
      <c r="M110" s="61">
        <f t="shared" si="82"/>
        <v>0</v>
      </c>
      <c r="N110" s="61">
        <f t="shared" si="82"/>
        <v>0</v>
      </c>
      <c r="O110" s="61">
        <f t="shared" si="82"/>
        <v>0</v>
      </c>
      <c r="P110" s="61">
        <f t="shared" si="82"/>
        <v>0</v>
      </c>
      <c r="Q110" s="61">
        <f t="shared" si="82"/>
        <v>0</v>
      </c>
      <c r="R110" s="61">
        <f t="shared" si="82"/>
        <v>0</v>
      </c>
      <c r="S110" s="61">
        <f t="shared" si="82"/>
        <v>0</v>
      </c>
      <c r="T110" s="61">
        <f t="shared" si="82"/>
        <v>0</v>
      </c>
      <c r="U110" s="61">
        <f t="shared" si="82"/>
        <v>0</v>
      </c>
      <c r="V110" s="61">
        <f t="shared" si="82"/>
        <v>0</v>
      </c>
      <c r="W110" s="65">
        <f t="shared" si="82"/>
        <v>0</v>
      </c>
    </row>
    <row r="111" spans="1:23" x14ac:dyDescent="0.25">
      <c r="A111" s="53"/>
      <c r="B111" s="54">
        <f t="shared" si="67"/>
        <v>8.75</v>
      </c>
      <c r="C111" s="64">
        <f t="shared" ref="C111:W111" si="83">C55*C83</f>
        <v>0</v>
      </c>
      <c r="D111" s="61">
        <f t="shared" si="83"/>
        <v>0</v>
      </c>
      <c r="E111" s="61">
        <f t="shared" si="83"/>
        <v>0</v>
      </c>
      <c r="F111" s="61">
        <f t="shared" si="83"/>
        <v>0</v>
      </c>
      <c r="G111" s="61">
        <f t="shared" si="83"/>
        <v>0</v>
      </c>
      <c r="H111" s="61">
        <f t="shared" si="83"/>
        <v>0</v>
      </c>
      <c r="I111" s="61">
        <f t="shared" si="83"/>
        <v>0</v>
      </c>
      <c r="J111" s="61">
        <f t="shared" si="83"/>
        <v>0</v>
      </c>
      <c r="K111" s="61">
        <f t="shared" si="83"/>
        <v>0</v>
      </c>
      <c r="L111" s="61">
        <f t="shared" si="83"/>
        <v>0</v>
      </c>
      <c r="M111" s="61">
        <f t="shared" si="83"/>
        <v>0</v>
      </c>
      <c r="N111" s="61">
        <f t="shared" si="83"/>
        <v>0</v>
      </c>
      <c r="O111" s="61">
        <f t="shared" si="83"/>
        <v>0</v>
      </c>
      <c r="P111" s="61">
        <f t="shared" si="83"/>
        <v>0</v>
      </c>
      <c r="Q111" s="61">
        <f t="shared" si="83"/>
        <v>0</v>
      </c>
      <c r="R111" s="61">
        <f t="shared" si="83"/>
        <v>0</v>
      </c>
      <c r="S111" s="61">
        <f t="shared" si="83"/>
        <v>0</v>
      </c>
      <c r="T111" s="61">
        <f t="shared" si="83"/>
        <v>0</v>
      </c>
      <c r="U111" s="61">
        <f t="shared" si="83"/>
        <v>0</v>
      </c>
      <c r="V111" s="61">
        <f t="shared" si="83"/>
        <v>0</v>
      </c>
      <c r="W111" s="65">
        <f t="shared" si="83"/>
        <v>0</v>
      </c>
    </row>
    <row r="112" spans="1:23" x14ac:dyDescent="0.25">
      <c r="A112" s="53"/>
      <c r="B112" s="54">
        <f t="shared" si="67"/>
        <v>9.25</v>
      </c>
      <c r="C112" s="64">
        <f t="shared" ref="C112:W112" si="84">C56*C84</f>
        <v>0</v>
      </c>
      <c r="D112" s="61">
        <f t="shared" si="84"/>
        <v>0</v>
      </c>
      <c r="E112" s="61">
        <f t="shared" si="84"/>
        <v>0</v>
      </c>
      <c r="F112" s="61">
        <f t="shared" si="84"/>
        <v>0</v>
      </c>
      <c r="G112" s="61">
        <f t="shared" si="84"/>
        <v>0</v>
      </c>
      <c r="H112" s="61">
        <f t="shared" si="84"/>
        <v>0</v>
      </c>
      <c r="I112" s="61">
        <f t="shared" si="84"/>
        <v>0</v>
      </c>
      <c r="J112" s="61">
        <f t="shared" si="84"/>
        <v>0</v>
      </c>
      <c r="K112" s="61">
        <f t="shared" si="84"/>
        <v>0</v>
      </c>
      <c r="L112" s="61">
        <f t="shared" si="84"/>
        <v>0</v>
      </c>
      <c r="M112" s="61">
        <f t="shared" si="84"/>
        <v>0</v>
      </c>
      <c r="N112" s="61">
        <f t="shared" si="84"/>
        <v>0</v>
      </c>
      <c r="O112" s="61">
        <f t="shared" si="84"/>
        <v>0</v>
      </c>
      <c r="P112" s="61">
        <f t="shared" si="84"/>
        <v>0</v>
      </c>
      <c r="Q112" s="61">
        <f t="shared" si="84"/>
        <v>0</v>
      </c>
      <c r="R112" s="61">
        <f t="shared" si="84"/>
        <v>0</v>
      </c>
      <c r="S112" s="61">
        <f t="shared" si="84"/>
        <v>0</v>
      </c>
      <c r="T112" s="61">
        <f t="shared" si="84"/>
        <v>0</v>
      </c>
      <c r="U112" s="61">
        <f t="shared" si="84"/>
        <v>0</v>
      </c>
      <c r="V112" s="61">
        <f t="shared" si="84"/>
        <v>0</v>
      </c>
      <c r="W112" s="65">
        <f t="shared" si="84"/>
        <v>0</v>
      </c>
    </row>
    <row r="113" spans="1:23" ht="15.75" thickBot="1" x14ac:dyDescent="0.3">
      <c r="A113" s="55"/>
      <c r="B113" s="56">
        <f t="shared" si="67"/>
        <v>9.75</v>
      </c>
      <c r="C113" s="66">
        <f t="shared" ref="C113:W113" si="85">C57*C85</f>
        <v>0</v>
      </c>
      <c r="D113" s="67">
        <f t="shared" si="85"/>
        <v>0</v>
      </c>
      <c r="E113" s="67">
        <f t="shared" si="85"/>
        <v>0</v>
      </c>
      <c r="F113" s="67">
        <f t="shared" si="85"/>
        <v>0</v>
      </c>
      <c r="G113" s="67">
        <f t="shared" si="85"/>
        <v>0</v>
      </c>
      <c r="H113" s="67">
        <f t="shared" si="85"/>
        <v>0</v>
      </c>
      <c r="I113" s="67">
        <f t="shared" si="85"/>
        <v>0</v>
      </c>
      <c r="J113" s="67">
        <f t="shared" si="85"/>
        <v>0</v>
      </c>
      <c r="K113" s="67">
        <f t="shared" si="85"/>
        <v>0</v>
      </c>
      <c r="L113" s="67">
        <f t="shared" si="85"/>
        <v>0</v>
      </c>
      <c r="M113" s="67">
        <f t="shared" si="85"/>
        <v>0</v>
      </c>
      <c r="N113" s="67">
        <f t="shared" si="85"/>
        <v>0</v>
      </c>
      <c r="O113" s="67">
        <f t="shared" si="85"/>
        <v>0</v>
      </c>
      <c r="P113" s="67">
        <f t="shared" si="85"/>
        <v>0</v>
      </c>
      <c r="Q113" s="67">
        <f t="shared" si="85"/>
        <v>0</v>
      </c>
      <c r="R113" s="67">
        <f t="shared" si="85"/>
        <v>0</v>
      </c>
      <c r="S113" s="67">
        <f t="shared" si="85"/>
        <v>0</v>
      </c>
      <c r="T113" s="67">
        <f t="shared" si="85"/>
        <v>0</v>
      </c>
      <c r="U113" s="67">
        <f t="shared" si="85"/>
        <v>0</v>
      </c>
      <c r="V113" s="67">
        <f t="shared" si="85"/>
        <v>0</v>
      </c>
      <c r="W113" s="68">
        <f t="shared" si="85"/>
        <v>0</v>
      </c>
    </row>
    <row r="114" spans="1:23" ht="15.75" thickBot="1" x14ac:dyDescent="0.3">
      <c r="A114" s="57"/>
      <c r="B114" s="10"/>
      <c r="C114" s="58">
        <f>C93*1.16</f>
        <v>0.57999999999999996</v>
      </c>
      <c r="D114" s="58">
        <f t="shared" ref="D114:W114" si="86">D93*1.16</f>
        <v>1.7399999999999998</v>
      </c>
      <c r="E114" s="58">
        <f t="shared" si="86"/>
        <v>2.9</v>
      </c>
      <c r="F114" s="58">
        <f t="shared" si="86"/>
        <v>4.0599999999999996</v>
      </c>
      <c r="G114" s="58">
        <f t="shared" si="86"/>
        <v>5.22</v>
      </c>
      <c r="H114" s="58">
        <f t="shared" si="86"/>
        <v>6.38</v>
      </c>
      <c r="I114" s="58">
        <f t="shared" si="86"/>
        <v>7.5399999999999991</v>
      </c>
      <c r="J114" s="58">
        <f t="shared" si="86"/>
        <v>8.6999999999999993</v>
      </c>
      <c r="K114" s="58">
        <f t="shared" si="86"/>
        <v>9.86</v>
      </c>
      <c r="L114" s="58">
        <f t="shared" si="86"/>
        <v>11.02</v>
      </c>
      <c r="M114" s="58">
        <f t="shared" si="86"/>
        <v>12.18</v>
      </c>
      <c r="N114" s="58">
        <f t="shared" si="86"/>
        <v>13.34</v>
      </c>
      <c r="O114" s="58">
        <f t="shared" si="86"/>
        <v>14.499999999999998</v>
      </c>
      <c r="P114" s="58">
        <f t="shared" si="86"/>
        <v>15.659999999999998</v>
      </c>
      <c r="Q114" s="58">
        <f t="shared" si="86"/>
        <v>16.82</v>
      </c>
      <c r="R114" s="58">
        <f t="shared" si="86"/>
        <v>17.98</v>
      </c>
      <c r="S114" s="58">
        <f t="shared" si="86"/>
        <v>19.139999999999997</v>
      </c>
      <c r="T114" s="58">
        <f t="shared" si="86"/>
        <v>20.299999999999997</v>
      </c>
      <c r="U114" s="58">
        <f t="shared" si="86"/>
        <v>21.459999999999997</v>
      </c>
      <c r="V114" s="58">
        <f t="shared" si="86"/>
        <v>22.619999999999997</v>
      </c>
      <c r="W114" s="58">
        <f t="shared" si="86"/>
        <v>23.779999999999998</v>
      </c>
    </row>
    <row r="115" spans="1:23" ht="15.75" thickBot="1" x14ac:dyDescent="0.3">
      <c r="A115" s="57"/>
      <c r="B115" s="10"/>
      <c r="C115" s="43" t="s">
        <v>23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5"/>
    </row>
    <row r="116" spans="1:23" x14ac:dyDescent="0.25">
      <c r="V116" t="s">
        <v>8</v>
      </c>
      <c r="W116" s="15">
        <f>SUM(C94:W113)</f>
        <v>13449.076729488663</v>
      </c>
    </row>
    <row r="117" spans="1:23" x14ac:dyDescent="0.25">
      <c r="V117" t="s">
        <v>9</v>
      </c>
      <c r="W117" s="15">
        <f>W116/W88</f>
        <v>134.72289958672502</v>
      </c>
    </row>
  </sheetData>
  <mergeCells count="16">
    <mergeCell ref="A92:B93"/>
    <mergeCell ref="C92:W92"/>
    <mergeCell ref="A94:A113"/>
    <mergeCell ref="C115:W115"/>
    <mergeCell ref="A38:A57"/>
    <mergeCell ref="C59:W59"/>
    <mergeCell ref="A64:B65"/>
    <mergeCell ref="C64:W64"/>
    <mergeCell ref="A66:A85"/>
    <mergeCell ref="C87:W87"/>
    <mergeCell ref="A8:B9"/>
    <mergeCell ref="C8:W8"/>
    <mergeCell ref="A10:A29"/>
    <mergeCell ref="C31:W31"/>
    <mergeCell ref="A36:B37"/>
    <mergeCell ref="C36:W36"/>
  </mergeCells>
  <conditionalFormatting sqref="C10:W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:W5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6:W8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4:W1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7"/>
  <sheetViews>
    <sheetView topLeftCell="A34" zoomScale="90" zoomScaleNormal="90" workbookViewId="0">
      <selection activeCell="A36" sqref="A36:W59"/>
    </sheetView>
  </sheetViews>
  <sheetFormatPr defaultRowHeight="15" x14ac:dyDescent="0.25"/>
  <sheetData>
    <row r="1" spans="1:23" x14ac:dyDescent="0.25">
      <c r="A1" t="s">
        <v>1</v>
      </c>
      <c r="C1" s="14">
        <v>182.61828238196756</v>
      </c>
      <c r="D1" t="s">
        <v>2</v>
      </c>
    </row>
    <row r="2" spans="1:23" x14ac:dyDescent="0.25">
      <c r="A2" t="s">
        <v>10</v>
      </c>
      <c r="C2" s="14">
        <f>C3*24*365/1000</f>
        <v>481.2499872296292</v>
      </c>
      <c r="D2" t="s">
        <v>3</v>
      </c>
    </row>
    <row r="3" spans="1:23" x14ac:dyDescent="0.25">
      <c r="A3" t="s">
        <v>4</v>
      </c>
      <c r="C3" s="15">
        <f>W117</f>
        <v>54.937213154067258</v>
      </c>
      <c r="D3" t="s">
        <v>2</v>
      </c>
    </row>
    <row r="4" spans="1:23" x14ac:dyDescent="0.25">
      <c r="A4" t="s">
        <v>5</v>
      </c>
      <c r="C4" s="69">
        <f>C3/C1</f>
        <v>0.30083085021662637</v>
      </c>
    </row>
    <row r="6" spans="1:23" x14ac:dyDescent="0.25">
      <c r="A6" t="s">
        <v>12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3" ht="15.75" thickBot="1" x14ac:dyDescent="0.3"/>
    <row r="8" spans="1:23" ht="15.75" thickBot="1" x14ac:dyDescent="0.3">
      <c r="A8" s="41"/>
      <c r="B8" s="42"/>
      <c r="C8" s="43" t="s">
        <v>21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5"/>
    </row>
    <row r="9" spans="1:23" ht="15.75" thickBot="1" x14ac:dyDescent="0.3">
      <c r="A9" s="46"/>
      <c r="B9" s="47"/>
      <c r="C9" s="48">
        <v>0.5</v>
      </c>
      <c r="D9" s="49">
        <f>C9+1</f>
        <v>1.5</v>
      </c>
      <c r="E9" s="49">
        <f t="shared" ref="E9" si="0">D9+1</f>
        <v>2.5</v>
      </c>
      <c r="F9" s="49">
        <f>E9+1</f>
        <v>3.5</v>
      </c>
      <c r="G9" s="49">
        <f t="shared" ref="G9:W9" si="1">F9+1</f>
        <v>4.5</v>
      </c>
      <c r="H9" s="49">
        <f t="shared" si="1"/>
        <v>5.5</v>
      </c>
      <c r="I9" s="49">
        <f t="shared" si="1"/>
        <v>6.5</v>
      </c>
      <c r="J9" s="49">
        <f t="shared" si="1"/>
        <v>7.5</v>
      </c>
      <c r="K9" s="49">
        <f t="shared" si="1"/>
        <v>8.5</v>
      </c>
      <c r="L9" s="49">
        <f t="shared" si="1"/>
        <v>9.5</v>
      </c>
      <c r="M9" s="49">
        <f t="shared" si="1"/>
        <v>10.5</v>
      </c>
      <c r="N9" s="49">
        <f t="shared" si="1"/>
        <v>11.5</v>
      </c>
      <c r="O9" s="49">
        <f t="shared" si="1"/>
        <v>12.5</v>
      </c>
      <c r="P9" s="49">
        <f t="shared" si="1"/>
        <v>13.5</v>
      </c>
      <c r="Q9" s="49">
        <f t="shared" si="1"/>
        <v>14.5</v>
      </c>
      <c r="R9" s="49">
        <f t="shared" si="1"/>
        <v>15.5</v>
      </c>
      <c r="S9" s="49">
        <f t="shared" si="1"/>
        <v>16.5</v>
      </c>
      <c r="T9" s="49">
        <f t="shared" si="1"/>
        <v>17.5</v>
      </c>
      <c r="U9" s="49">
        <f t="shared" si="1"/>
        <v>18.5</v>
      </c>
      <c r="V9" s="49">
        <f t="shared" si="1"/>
        <v>19.5</v>
      </c>
      <c r="W9" s="50">
        <f t="shared" si="1"/>
        <v>20.5</v>
      </c>
    </row>
    <row r="10" spans="1:23" x14ac:dyDescent="0.25">
      <c r="A10" s="51" t="s">
        <v>22</v>
      </c>
      <c r="B10" s="52">
        <v>0.25</v>
      </c>
      <c r="C10" s="11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0.64924241302415397</v>
      </c>
      <c r="K10" s="3">
        <v>0.67777349838037504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4">
        <v>0</v>
      </c>
    </row>
    <row r="11" spans="1:23" x14ac:dyDescent="0.25">
      <c r="A11" s="53"/>
      <c r="B11" s="54">
        <f>B10+0.5</f>
        <v>0.75</v>
      </c>
      <c r="C11" s="12">
        <v>0</v>
      </c>
      <c r="D11" s="5">
        <v>0</v>
      </c>
      <c r="E11" s="5">
        <v>0</v>
      </c>
      <c r="F11" s="5">
        <v>0</v>
      </c>
      <c r="G11" s="5">
        <v>3.5523142603953399</v>
      </c>
      <c r="H11" s="5">
        <v>4.5784742926892896</v>
      </c>
      <c r="I11" s="5">
        <v>5.2048112546688898</v>
      </c>
      <c r="J11" s="5">
        <v>5.8431817172173499</v>
      </c>
      <c r="K11" s="5">
        <v>6.0999614854233402</v>
      </c>
      <c r="L11" s="5">
        <v>6.1079125952391298</v>
      </c>
      <c r="M11" s="5">
        <v>6.0490819998268597</v>
      </c>
      <c r="N11" s="5">
        <v>5.89366579769192</v>
      </c>
      <c r="O11" s="5">
        <v>5.7089721328539698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6">
        <v>0</v>
      </c>
    </row>
    <row r="12" spans="1:23" x14ac:dyDescent="0.25">
      <c r="A12" s="53"/>
      <c r="B12" s="54">
        <f t="shared" ref="B12:B29" si="2">B11+0.5</f>
        <v>1.25</v>
      </c>
      <c r="C12" s="12">
        <v>0</v>
      </c>
      <c r="D12" s="5">
        <v>0</v>
      </c>
      <c r="E12" s="5">
        <v>0</v>
      </c>
      <c r="F12" s="5">
        <v>0</v>
      </c>
      <c r="G12" s="5">
        <v>9.8675396122092902</v>
      </c>
      <c r="H12" s="5">
        <v>12.7179841463591</v>
      </c>
      <c r="I12" s="5">
        <v>14.457809040747</v>
      </c>
      <c r="J12" s="5">
        <v>16.231060325603799</v>
      </c>
      <c r="K12" s="5">
        <v>16.944337459509299</v>
      </c>
      <c r="L12" s="5">
        <v>16.966423875664301</v>
      </c>
      <c r="M12" s="5">
        <v>16.803005555074598</v>
      </c>
      <c r="N12" s="5">
        <v>16.371293882477499</v>
      </c>
      <c r="O12" s="5">
        <v>15.858255924594401</v>
      </c>
      <c r="P12" s="5">
        <v>15.2100740557508</v>
      </c>
      <c r="Q12" s="5">
        <v>14.9585621676489</v>
      </c>
      <c r="R12" s="5">
        <v>14.248750753560101</v>
      </c>
      <c r="S12" s="5">
        <v>0</v>
      </c>
      <c r="T12" s="5">
        <v>0</v>
      </c>
      <c r="U12" s="5">
        <v>0</v>
      </c>
      <c r="V12" s="5">
        <v>0</v>
      </c>
      <c r="W12" s="6">
        <v>0</v>
      </c>
    </row>
    <row r="13" spans="1:23" x14ac:dyDescent="0.25">
      <c r="A13" s="53"/>
      <c r="B13" s="54">
        <f t="shared" si="2"/>
        <v>1.75</v>
      </c>
      <c r="C13" s="12">
        <v>0</v>
      </c>
      <c r="D13" s="5">
        <v>0</v>
      </c>
      <c r="E13" s="5">
        <v>0</v>
      </c>
      <c r="F13" s="5">
        <v>0</v>
      </c>
      <c r="G13" s="5">
        <v>0</v>
      </c>
      <c r="H13" s="5">
        <v>24.9272489268638</v>
      </c>
      <c r="I13" s="5">
        <v>28.337305719863899</v>
      </c>
      <c r="J13" s="5">
        <v>31.812878238183501</v>
      </c>
      <c r="K13" s="5">
        <v>33.210901420638301</v>
      </c>
      <c r="L13" s="5">
        <v>33.254190796302098</v>
      </c>
      <c r="M13" s="5">
        <v>32.933890887946298</v>
      </c>
      <c r="N13" s="5">
        <v>32.087736009656098</v>
      </c>
      <c r="O13" s="5">
        <v>31.082181612205101</v>
      </c>
      <c r="P13" s="5">
        <v>29.811745149271601</v>
      </c>
      <c r="Q13" s="5">
        <v>29.318781848591801</v>
      </c>
      <c r="R13" s="5">
        <v>27.927551476977801</v>
      </c>
      <c r="S13" s="5">
        <v>0</v>
      </c>
      <c r="T13" s="5">
        <v>0</v>
      </c>
      <c r="U13" s="5">
        <v>0</v>
      </c>
      <c r="V13" s="5">
        <v>0</v>
      </c>
      <c r="W13" s="6">
        <v>0</v>
      </c>
    </row>
    <row r="14" spans="1:23" x14ac:dyDescent="0.25">
      <c r="A14" s="53"/>
      <c r="B14" s="54">
        <f t="shared" si="2"/>
        <v>2.25</v>
      </c>
      <c r="C14" s="12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46.843301292020101</v>
      </c>
      <c r="J14" s="5">
        <v>52.588635454956297</v>
      </c>
      <c r="K14" s="5">
        <v>54.899653368810199</v>
      </c>
      <c r="L14" s="5">
        <v>54.971213357152301</v>
      </c>
      <c r="M14" s="5">
        <v>54.441737998441901</v>
      </c>
      <c r="N14" s="5">
        <v>53.042992179227198</v>
      </c>
      <c r="O14" s="5">
        <v>51.380749195685702</v>
      </c>
      <c r="P14" s="5">
        <v>49.280639940632703</v>
      </c>
      <c r="Q14" s="5">
        <v>48.465741423182202</v>
      </c>
      <c r="R14" s="5">
        <v>46.165952441534699</v>
      </c>
      <c r="S14" s="5">
        <v>44.909245227355598</v>
      </c>
      <c r="T14" s="5">
        <v>0</v>
      </c>
      <c r="U14" s="5">
        <v>0</v>
      </c>
      <c r="V14" s="5">
        <v>0</v>
      </c>
      <c r="W14" s="6">
        <v>0</v>
      </c>
    </row>
    <row r="15" spans="1:23" x14ac:dyDescent="0.25">
      <c r="A15" s="53"/>
      <c r="B15" s="54">
        <f t="shared" si="2"/>
        <v>2.75</v>
      </c>
      <c r="C15" s="12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69.975795757214996</v>
      </c>
      <c r="J15" s="5">
        <v>78.558331975922897</v>
      </c>
      <c r="K15" s="5">
        <v>82.010593304025306</v>
      </c>
      <c r="L15" s="5">
        <v>82.117491558215306</v>
      </c>
      <c r="M15" s="5">
        <v>81.326546886561303</v>
      </c>
      <c r="N15" s="5">
        <v>79.237062391191699</v>
      </c>
      <c r="O15" s="5">
        <v>76.753958675037097</v>
      </c>
      <c r="P15" s="5">
        <v>73.616758429833695</v>
      </c>
      <c r="Q15" s="5">
        <v>72.399440891420397</v>
      </c>
      <c r="R15" s="5">
        <v>68.963953647230696</v>
      </c>
      <c r="S15" s="5">
        <v>67.086650277901697</v>
      </c>
      <c r="T15" s="5">
        <v>0</v>
      </c>
      <c r="U15" s="5">
        <v>0</v>
      </c>
      <c r="V15" s="5">
        <v>0</v>
      </c>
      <c r="W15" s="6">
        <v>0</v>
      </c>
    </row>
    <row r="16" spans="1:23" x14ac:dyDescent="0.25">
      <c r="A16" s="53"/>
      <c r="B16" s="54">
        <f t="shared" si="2"/>
        <v>3.25</v>
      </c>
      <c r="C16" s="12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109.721967801082</v>
      </c>
      <c r="K16" s="5">
        <v>114.543721226283</v>
      </c>
      <c r="L16" s="5">
        <v>114.69302539949101</v>
      </c>
      <c r="M16" s="5">
        <v>113.588317552305</v>
      </c>
      <c r="N16" s="5">
        <v>110.669946645549</v>
      </c>
      <c r="O16" s="5">
        <v>107.201810050258</v>
      </c>
      <c r="P16" s="5">
        <v>102.820100616875</v>
      </c>
      <c r="Q16" s="5">
        <v>101.11988025330599</v>
      </c>
      <c r="R16" s="5">
        <v>96.321555094066298</v>
      </c>
      <c r="S16" s="5">
        <v>93.699536338556499</v>
      </c>
      <c r="T16" s="5">
        <v>76.593839976416703</v>
      </c>
      <c r="U16" s="5">
        <v>64.907576258917899</v>
      </c>
      <c r="V16" s="5">
        <v>0</v>
      </c>
      <c r="W16" s="6">
        <v>0</v>
      </c>
    </row>
    <row r="17" spans="1:23" x14ac:dyDescent="0.25">
      <c r="A17" s="53"/>
      <c r="B17" s="54">
        <f t="shared" si="2"/>
        <v>3.75</v>
      </c>
      <c r="C17" s="12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146.079542930434</v>
      </c>
      <c r="K17" s="5">
        <v>152.49903713558399</v>
      </c>
      <c r="L17" s="5">
        <v>152.697814880979</v>
      </c>
      <c r="M17" s="5">
        <v>151.22704999567199</v>
      </c>
      <c r="N17" s="5">
        <v>147.34164494229901</v>
      </c>
      <c r="O17" s="5">
        <v>142.724303321349</v>
      </c>
      <c r="P17" s="5">
        <v>136.89066650175801</v>
      </c>
      <c r="Q17" s="5">
        <v>134.62705950884001</v>
      </c>
      <c r="R17" s="5">
        <v>128.23875678204101</v>
      </c>
      <c r="S17" s="5">
        <v>124.747903409321</v>
      </c>
      <c r="T17" s="5">
        <v>0</v>
      </c>
      <c r="U17" s="5">
        <v>0</v>
      </c>
      <c r="V17" s="5">
        <v>0</v>
      </c>
      <c r="W17" s="6">
        <v>0</v>
      </c>
    </row>
    <row r="18" spans="1:23" x14ac:dyDescent="0.25">
      <c r="A18" s="53"/>
      <c r="B18" s="54">
        <f t="shared" si="2"/>
        <v>4.25</v>
      </c>
      <c r="C18" s="12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195.87654103192801</v>
      </c>
      <c r="L18" s="5">
        <v>194.50719844702499</v>
      </c>
      <c r="M18" s="5">
        <v>194.596346509244</v>
      </c>
      <c r="N18" s="5">
        <v>189.25215728144099</v>
      </c>
      <c r="O18" s="5">
        <v>183.321438488311</v>
      </c>
      <c r="P18" s="5">
        <v>175.828456084479</v>
      </c>
      <c r="Q18" s="5">
        <v>173.58175374971799</v>
      </c>
      <c r="R18" s="5">
        <v>165.210859270567</v>
      </c>
      <c r="S18" s="5">
        <v>160.23175149019499</v>
      </c>
      <c r="T18" s="5">
        <v>0</v>
      </c>
      <c r="U18" s="5">
        <v>0</v>
      </c>
      <c r="V18" s="5">
        <v>0</v>
      </c>
      <c r="W18" s="6">
        <v>0</v>
      </c>
    </row>
    <row r="19" spans="1:23" x14ac:dyDescent="0.25">
      <c r="A19" s="53"/>
      <c r="B19" s="54">
        <f t="shared" si="2"/>
        <v>4.75</v>
      </c>
      <c r="C19" s="12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244.67623291531501</v>
      </c>
      <c r="L19" s="5">
        <v>233.088016231567</v>
      </c>
      <c r="M19" s="5">
        <v>242.02107875514</v>
      </c>
      <c r="N19" s="5">
        <v>238.133579044827</v>
      </c>
      <c r="O19" s="5">
        <v>230.372546524575</v>
      </c>
      <c r="P19" s="5">
        <v>221.30115266427899</v>
      </c>
      <c r="Q19" s="5">
        <v>214.926622321411</v>
      </c>
      <c r="R19" s="5">
        <v>206.234320165551</v>
      </c>
      <c r="S19" s="5">
        <v>200.13974197641801</v>
      </c>
      <c r="T19" s="5">
        <v>0</v>
      </c>
      <c r="U19" s="5">
        <v>0</v>
      </c>
      <c r="V19" s="5">
        <v>0</v>
      </c>
      <c r="W19" s="6">
        <v>0</v>
      </c>
    </row>
    <row r="20" spans="1:23" x14ac:dyDescent="0.25">
      <c r="A20" s="53"/>
      <c r="B20" s="54">
        <f t="shared" si="2"/>
        <v>5.25</v>
      </c>
      <c r="C20" s="12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269.84455726565801</v>
      </c>
      <c r="M20" s="5">
        <v>288.525204661852</v>
      </c>
      <c r="N20" s="5">
        <v>289.519508069604</v>
      </c>
      <c r="O20" s="5">
        <v>283.09418300542501</v>
      </c>
      <c r="P20" s="5">
        <v>274.38931592457902</v>
      </c>
      <c r="Q20" s="5">
        <v>251.97835587891799</v>
      </c>
      <c r="R20" s="5">
        <v>236.211943444224</v>
      </c>
      <c r="S20" s="5">
        <v>0</v>
      </c>
      <c r="T20" s="5">
        <v>0</v>
      </c>
      <c r="U20" s="5">
        <v>0</v>
      </c>
      <c r="V20" s="5">
        <v>0</v>
      </c>
      <c r="W20" s="6">
        <v>0</v>
      </c>
    </row>
    <row r="21" spans="1:23" x14ac:dyDescent="0.25">
      <c r="A21" s="53"/>
      <c r="B21" s="54">
        <f t="shared" si="2"/>
        <v>5.75</v>
      </c>
      <c r="C21" s="12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341.20864627371799</v>
      </c>
      <c r="O21" s="5">
        <v>336.56916517109698</v>
      </c>
      <c r="P21" s="5">
        <v>327.905753417916</v>
      </c>
      <c r="Q21" s="5">
        <v>286.88951750791398</v>
      </c>
      <c r="R21" s="5">
        <v>260.88839602287698</v>
      </c>
      <c r="S21" s="5">
        <v>0</v>
      </c>
      <c r="T21" s="5">
        <v>0</v>
      </c>
      <c r="U21" s="5">
        <v>0</v>
      </c>
      <c r="V21" s="5">
        <v>0</v>
      </c>
      <c r="W21" s="6">
        <v>0</v>
      </c>
    </row>
    <row r="22" spans="1:23" x14ac:dyDescent="0.25">
      <c r="A22" s="53"/>
      <c r="B22" s="54">
        <f t="shared" si="2"/>
        <v>6.25</v>
      </c>
      <c r="C22" s="12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387.29683209772202</v>
      </c>
      <c r="P22" s="5">
        <v>377.356449135471</v>
      </c>
      <c r="Q22" s="5">
        <v>320.64531053163302</v>
      </c>
      <c r="R22" s="5">
        <v>283.04323432997199</v>
      </c>
      <c r="S22" s="5">
        <v>0</v>
      </c>
      <c r="T22" s="5">
        <v>0</v>
      </c>
      <c r="U22" s="5">
        <v>0</v>
      </c>
      <c r="V22" s="5">
        <v>0</v>
      </c>
      <c r="W22" s="6">
        <v>0</v>
      </c>
    </row>
    <row r="23" spans="1:23" x14ac:dyDescent="0.25">
      <c r="A23" s="53"/>
      <c r="B23" s="54">
        <f t="shared" si="2"/>
        <v>6.75</v>
      </c>
      <c r="C23" s="12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423.19406696166402</v>
      </c>
      <c r="Q23" s="5">
        <v>353.67969487976899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6">
        <v>0</v>
      </c>
    </row>
    <row r="24" spans="1:23" x14ac:dyDescent="0.25">
      <c r="A24" s="53"/>
      <c r="B24" s="54">
        <f t="shared" si="2"/>
        <v>7.25</v>
      </c>
      <c r="C24" s="12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6">
        <v>0</v>
      </c>
    </row>
    <row r="25" spans="1:23" x14ac:dyDescent="0.25">
      <c r="A25" s="53"/>
      <c r="B25" s="54">
        <f t="shared" si="2"/>
        <v>7.75</v>
      </c>
      <c r="C25" s="12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6">
        <v>0</v>
      </c>
    </row>
    <row r="26" spans="1:23" x14ac:dyDescent="0.25">
      <c r="A26" s="53"/>
      <c r="B26" s="54">
        <f t="shared" si="2"/>
        <v>8.25</v>
      </c>
      <c r="C26" s="12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6">
        <v>0</v>
      </c>
    </row>
    <row r="27" spans="1:23" x14ac:dyDescent="0.25">
      <c r="A27" s="53"/>
      <c r="B27" s="54">
        <f t="shared" si="2"/>
        <v>8.75</v>
      </c>
      <c r="C27" s="12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6">
        <v>0</v>
      </c>
    </row>
    <row r="28" spans="1:23" x14ac:dyDescent="0.25">
      <c r="A28" s="53"/>
      <c r="B28" s="54">
        <f t="shared" si="2"/>
        <v>9.25</v>
      </c>
      <c r="C28" s="12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6">
        <v>0</v>
      </c>
    </row>
    <row r="29" spans="1:23" ht="15.75" thickBot="1" x14ac:dyDescent="0.3">
      <c r="A29" s="55"/>
      <c r="B29" s="56">
        <f t="shared" si="2"/>
        <v>9.75</v>
      </c>
      <c r="C29" s="13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9">
        <v>0</v>
      </c>
    </row>
    <row r="30" spans="1:23" ht="15.75" thickBot="1" x14ac:dyDescent="0.3">
      <c r="A30" s="57"/>
      <c r="B30" s="10"/>
      <c r="C30" s="58">
        <f>C9*1.16</f>
        <v>0.57999999999999996</v>
      </c>
      <c r="D30" s="58">
        <f t="shared" ref="D30:W30" si="3">D9*1.16</f>
        <v>1.7399999999999998</v>
      </c>
      <c r="E30" s="58">
        <f t="shared" si="3"/>
        <v>2.9</v>
      </c>
      <c r="F30" s="58">
        <f t="shared" si="3"/>
        <v>4.0599999999999996</v>
      </c>
      <c r="G30" s="58">
        <f t="shared" si="3"/>
        <v>5.22</v>
      </c>
      <c r="H30" s="58">
        <f t="shared" si="3"/>
        <v>6.38</v>
      </c>
      <c r="I30" s="58">
        <f t="shared" si="3"/>
        <v>7.5399999999999991</v>
      </c>
      <c r="J30" s="58">
        <f t="shared" si="3"/>
        <v>8.6999999999999993</v>
      </c>
      <c r="K30" s="58">
        <f t="shared" si="3"/>
        <v>9.86</v>
      </c>
      <c r="L30" s="58">
        <f t="shared" si="3"/>
        <v>11.02</v>
      </c>
      <c r="M30" s="58">
        <f t="shared" si="3"/>
        <v>12.18</v>
      </c>
      <c r="N30" s="58">
        <f t="shared" si="3"/>
        <v>13.34</v>
      </c>
      <c r="O30" s="58">
        <f t="shared" si="3"/>
        <v>14.499999999999998</v>
      </c>
      <c r="P30" s="58">
        <f t="shared" si="3"/>
        <v>15.659999999999998</v>
      </c>
      <c r="Q30" s="58">
        <f t="shared" si="3"/>
        <v>16.82</v>
      </c>
      <c r="R30" s="58">
        <f t="shared" si="3"/>
        <v>17.98</v>
      </c>
      <c r="S30" s="58">
        <f t="shared" si="3"/>
        <v>19.139999999999997</v>
      </c>
      <c r="T30" s="58">
        <f t="shared" si="3"/>
        <v>20.299999999999997</v>
      </c>
      <c r="U30" s="58">
        <f t="shared" si="3"/>
        <v>21.459999999999997</v>
      </c>
      <c r="V30" s="58">
        <f t="shared" si="3"/>
        <v>22.619999999999997</v>
      </c>
      <c r="W30" s="58">
        <f t="shared" si="3"/>
        <v>23.779999999999998</v>
      </c>
    </row>
    <row r="31" spans="1:23" ht="15.75" thickBot="1" x14ac:dyDescent="0.3">
      <c r="A31" s="57"/>
      <c r="B31" s="10"/>
      <c r="C31" s="43" t="s">
        <v>23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5"/>
    </row>
    <row r="32" spans="1:23" x14ac:dyDescent="0.25">
      <c r="A32" s="57"/>
      <c r="B32" s="1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23" x14ac:dyDescent="0.25">
      <c r="A33" s="57"/>
      <c r="B33" s="1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:23" x14ac:dyDescent="0.25">
      <c r="A34" t="s">
        <v>11</v>
      </c>
    </row>
    <row r="35" spans="1:23" ht="15.75" thickBot="1" x14ac:dyDescent="0.3"/>
    <row r="36" spans="1:23" ht="15.75" thickBot="1" x14ac:dyDescent="0.3">
      <c r="A36" s="41"/>
      <c r="B36" s="42"/>
      <c r="C36" s="43" t="s">
        <v>21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5"/>
    </row>
    <row r="37" spans="1:23" ht="15.75" thickBot="1" x14ac:dyDescent="0.3">
      <c r="A37" s="46"/>
      <c r="B37" s="47"/>
      <c r="C37" s="48">
        <v>0.5</v>
      </c>
      <c r="D37" s="49">
        <f>C37+1</f>
        <v>1.5</v>
      </c>
      <c r="E37" s="49">
        <f t="shared" ref="E37" si="4">D37+1</f>
        <v>2.5</v>
      </c>
      <c r="F37" s="49">
        <f>E37+1</f>
        <v>3.5</v>
      </c>
      <c r="G37" s="49">
        <f t="shared" ref="G37:W37" si="5">F37+1</f>
        <v>4.5</v>
      </c>
      <c r="H37" s="49">
        <f t="shared" si="5"/>
        <v>5.5</v>
      </c>
      <c r="I37" s="49">
        <f t="shared" si="5"/>
        <v>6.5</v>
      </c>
      <c r="J37" s="49">
        <f t="shared" si="5"/>
        <v>7.5</v>
      </c>
      <c r="K37" s="49">
        <f t="shared" si="5"/>
        <v>8.5</v>
      </c>
      <c r="L37" s="49">
        <f t="shared" si="5"/>
        <v>9.5</v>
      </c>
      <c r="M37" s="49">
        <f t="shared" si="5"/>
        <v>10.5</v>
      </c>
      <c r="N37" s="49">
        <f t="shared" si="5"/>
        <v>11.5</v>
      </c>
      <c r="O37" s="49">
        <f t="shared" si="5"/>
        <v>12.5</v>
      </c>
      <c r="P37" s="49">
        <f t="shared" si="5"/>
        <v>13.5</v>
      </c>
      <c r="Q37" s="49">
        <f t="shared" si="5"/>
        <v>14.5</v>
      </c>
      <c r="R37" s="49">
        <f t="shared" si="5"/>
        <v>15.5</v>
      </c>
      <c r="S37" s="49">
        <f t="shared" si="5"/>
        <v>16.5</v>
      </c>
      <c r="T37" s="49">
        <f t="shared" si="5"/>
        <v>17.5</v>
      </c>
      <c r="U37" s="49">
        <f t="shared" si="5"/>
        <v>18.5</v>
      </c>
      <c r="V37" s="49">
        <f t="shared" si="5"/>
        <v>19.5</v>
      </c>
      <c r="W37" s="50">
        <f t="shared" si="5"/>
        <v>20.5</v>
      </c>
    </row>
    <row r="38" spans="1:23" x14ac:dyDescent="0.25">
      <c r="A38" s="51" t="s">
        <v>22</v>
      </c>
      <c r="B38" s="52">
        <v>0.25</v>
      </c>
      <c r="C38" s="11">
        <f>IF(C10&lt;$C$1,C10,$C$1)</f>
        <v>0</v>
      </c>
      <c r="D38" s="3">
        <f t="shared" ref="D38:W38" si="6">IF(D10&lt;$C$1,D10,$C$1)</f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  <c r="I38" s="3">
        <f t="shared" si="6"/>
        <v>0</v>
      </c>
      <c r="J38" s="3">
        <f t="shared" si="6"/>
        <v>0.64924241302415397</v>
      </c>
      <c r="K38" s="3">
        <f t="shared" si="6"/>
        <v>0.67777349838037504</v>
      </c>
      <c r="L38" s="3">
        <f t="shared" si="6"/>
        <v>0</v>
      </c>
      <c r="M38" s="3">
        <f t="shared" si="6"/>
        <v>0</v>
      </c>
      <c r="N38" s="3">
        <f t="shared" si="6"/>
        <v>0</v>
      </c>
      <c r="O38" s="3">
        <f t="shared" si="6"/>
        <v>0</v>
      </c>
      <c r="P38" s="3">
        <f t="shared" si="6"/>
        <v>0</v>
      </c>
      <c r="Q38" s="3">
        <f t="shared" si="6"/>
        <v>0</v>
      </c>
      <c r="R38" s="3">
        <f t="shared" si="6"/>
        <v>0</v>
      </c>
      <c r="S38" s="3">
        <f t="shared" si="6"/>
        <v>0</v>
      </c>
      <c r="T38" s="3">
        <f t="shared" si="6"/>
        <v>0</v>
      </c>
      <c r="U38" s="3">
        <f t="shared" si="6"/>
        <v>0</v>
      </c>
      <c r="V38" s="3">
        <f t="shared" si="6"/>
        <v>0</v>
      </c>
      <c r="W38" s="4">
        <f t="shared" si="6"/>
        <v>0</v>
      </c>
    </row>
    <row r="39" spans="1:23" x14ac:dyDescent="0.25">
      <c r="A39" s="53"/>
      <c r="B39" s="54">
        <f>B38+0.5</f>
        <v>0.75</v>
      </c>
      <c r="C39" s="12">
        <f t="shared" ref="C39:W51" si="7">IF(C11&lt;$C$1,C11,$C$1)</f>
        <v>0</v>
      </c>
      <c r="D39" s="5">
        <f t="shared" si="7"/>
        <v>0</v>
      </c>
      <c r="E39" s="5">
        <f t="shared" si="7"/>
        <v>0</v>
      </c>
      <c r="F39" s="5">
        <f t="shared" si="7"/>
        <v>0</v>
      </c>
      <c r="G39" s="5">
        <f t="shared" si="7"/>
        <v>3.5523142603953399</v>
      </c>
      <c r="H39" s="5">
        <f t="shared" si="7"/>
        <v>4.5784742926892896</v>
      </c>
      <c r="I39" s="5">
        <f t="shared" si="7"/>
        <v>5.2048112546688898</v>
      </c>
      <c r="J39" s="5">
        <f t="shared" si="7"/>
        <v>5.8431817172173499</v>
      </c>
      <c r="K39" s="5">
        <f t="shared" si="7"/>
        <v>6.0999614854233402</v>
      </c>
      <c r="L39" s="5">
        <f t="shared" si="7"/>
        <v>6.1079125952391298</v>
      </c>
      <c r="M39" s="5">
        <f t="shared" si="7"/>
        <v>6.0490819998268597</v>
      </c>
      <c r="N39" s="5">
        <f t="shared" si="7"/>
        <v>5.89366579769192</v>
      </c>
      <c r="O39" s="5">
        <f t="shared" si="7"/>
        <v>5.7089721328539698</v>
      </c>
      <c r="P39" s="5">
        <f t="shared" si="7"/>
        <v>0</v>
      </c>
      <c r="Q39" s="5">
        <f t="shared" si="7"/>
        <v>0</v>
      </c>
      <c r="R39" s="5">
        <f t="shared" si="7"/>
        <v>0</v>
      </c>
      <c r="S39" s="5">
        <f t="shared" si="7"/>
        <v>0</v>
      </c>
      <c r="T39" s="5">
        <f t="shared" si="7"/>
        <v>0</v>
      </c>
      <c r="U39" s="5">
        <f t="shared" si="7"/>
        <v>0</v>
      </c>
      <c r="V39" s="5">
        <f t="shared" si="7"/>
        <v>0</v>
      </c>
      <c r="W39" s="6">
        <f t="shared" si="7"/>
        <v>0</v>
      </c>
    </row>
    <row r="40" spans="1:23" x14ac:dyDescent="0.25">
      <c r="A40" s="53"/>
      <c r="B40" s="54">
        <f t="shared" ref="B40:B57" si="8">B39+0.5</f>
        <v>1.25</v>
      </c>
      <c r="C40" s="12">
        <f t="shared" si="7"/>
        <v>0</v>
      </c>
      <c r="D40" s="5">
        <f t="shared" si="7"/>
        <v>0</v>
      </c>
      <c r="E40" s="5">
        <f t="shared" si="7"/>
        <v>0</v>
      </c>
      <c r="F40" s="5">
        <f t="shared" si="7"/>
        <v>0</v>
      </c>
      <c r="G40" s="5">
        <f t="shared" si="7"/>
        <v>9.8675396122092902</v>
      </c>
      <c r="H40" s="5">
        <f t="shared" si="7"/>
        <v>12.7179841463591</v>
      </c>
      <c r="I40" s="5">
        <f t="shared" si="7"/>
        <v>14.457809040747</v>
      </c>
      <c r="J40" s="5">
        <f t="shared" si="7"/>
        <v>16.231060325603799</v>
      </c>
      <c r="K40" s="5">
        <f t="shared" si="7"/>
        <v>16.944337459509299</v>
      </c>
      <c r="L40" s="5">
        <f t="shared" si="7"/>
        <v>16.966423875664301</v>
      </c>
      <c r="M40" s="5">
        <f t="shared" si="7"/>
        <v>16.803005555074598</v>
      </c>
      <c r="N40" s="5">
        <f t="shared" si="7"/>
        <v>16.371293882477499</v>
      </c>
      <c r="O40" s="5">
        <f t="shared" si="7"/>
        <v>15.858255924594401</v>
      </c>
      <c r="P40" s="5">
        <f t="shared" si="7"/>
        <v>15.2100740557508</v>
      </c>
      <c r="Q40" s="5">
        <f t="shared" si="7"/>
        <v>14.9585621676489</v>
      </c>
      <c r="R40" s="5">
        <f t="shared" si="7"/>
        <v>14.248750753560101</v>
      </c>
      <c r="S40" s="5">
        <f t="shared" si="7"/>
        <v>0</v>
      </c>
      <c r="T40" s="5">
        <f t="shared" si="7"/>
        <v>0</v>
      </c>
      <c r="U40" s="5">
        <f t="shared" si="7"/>
        <v>0</v>
      </c>
      <c r="V40" s="5">
        <f t="shared" si="7"/>
        <v>0</v>
      </c>
      <c r="W40" s="6">
        <f t="shared" si="7"/>
        <v>0</v>
      </c>
    </row>
    <row r="41" spans="1:23" x14ac:dyDescent="0.25">
      <c r="A41" s="53"/>
      <c r="B41" s="54">
        <f t="shared" si="8"/>
        <v>1.75</v>
      </c>
      <c r="C41" s="12">
        <f t="shared" si="7"/>
        <v>0</v>
      </c>
      <c r="D41" s="5">
        <f t="shared" si="7"/>
        <v>0</v>
      </c>
      <c r="E41" s="5">
        <f t="shared" si="7"/>
        <v>0</v>
      </c>
      <c r="F41" s="5">
        <f t="shared" si="7"/>
        <v>0</v>
      </c>
      <c r="G41" s="5">
        <f t="shared" si="7"/>
        <v>0</v>
      </c>
      <c r="H41" s="5">
        <f t="shared" si="7"/>
        <v>24.9272489268638</v>
      </c>
      <c r="I41" s="5">
        <f t="shared" si="7"/>
        <v>28.337305719863899</v>
      </c>
      <c r="J41" s="5">
        <f t="shared" si="7"/>
        <v>31.812878238183501</v>
      </c>
      <c r="K41" s="5">
        <f t="shared" si="7"/>
        <v>33.210901420638301</v>
      </c>
      <c r="L41" s="5">
        <f t="shared" si="7"/>
        <v>33.254190796302098</v>
      </c>
      <c r="M41" s="5">
        <f t="shared" si="7"/>
        <v>32.933890887946298</v>
      </c>
      <c r="N41" s="5">
        <f t="shared" si="7"/>
        <v>32.087736009656098</v>
      </c>
      <c r="O41" s="5">
        <f t="shared" si="7"/>
        <v>31.082181612205101</v>
      </c>
      <c r="P41" s="5">
        <f t="shared" si="7"/>
        <v>29.811745149271601</v>
      </c>
      <c r="Q41" s="5">
        <f t="shared" si="7"/>
        <v>29.318781848591801</v>
      </c>
      <c r="R41" s="5">
        <f t="shared" si="7"/>
        <v>27.927551476977801</v>
      </c>
      <c r="S41" s="5">
        <f t="shared" si="7"/>
        <v>0</v>
      </c>
      <c r="T41" s="5">
        <f t="shared" si="7"/>
        <v>0</v>
      </c>
      <c r="U41" s="5">
        <f t="shared" si="7"/>
        <v>0</v>
      </c>
      <c r="V41" s="5">
        <f t="shared" si="7"/>
        <v>0</v>
      </c>
      <c r="W41" s="6">
        <f t="shared" si="7"/>
        <v>0</v>
      </c>
    </row>
    <row r="42" spans="1:23" x14ac:dyDescent="0.25">
      <c r="A42" s="53"/>
      <c r="B42" s="54">
        <f t="shared" si="8"/>
        <v>2.25</v>
      </c>
      <c r="C42" s="12">
        <f t="shared" si="7"/>
        <v>0</v>
      </c>
      <c r="D42" s="5">
        <f t="shared" si="7"/>
        <v>0</v>
      </c>
      <c r="E42" s="5">
        <f t="shared" si="7"/>
        <v>0</v>
      </c>
      <c r="F42" s="5">
        <f t="shared" si="7"/>
        <v>0</v>
      </c>
      <c r="G42" s="5">
        <f t="shared" si="7"/>
        <v>0</v>
      </c>
      <c r="H42" s="5">
        <f t="shared" si="7"/>
        <v>0</v>
      </c>
      <c r="I42" s="5">
        <f t="shared" si="7"/>
        <v>46.843301292020101</v>
      </c>
      <c r="J42" s="5">
        <f t="shared" si="7"/>
        <v>52.588635454956297</v>
      </c>
      <c r="K42" s="5">
        <f t="shared" si="7"/>
        <v>54.899653368810199</v>
      </c>
      <c r="L42" s="5">
        <f t="shared" si="7"/>
        <v>54.971213357152301</v>
      </c>
      <c r="M42" s="5">
        <f t="shared" si="7"/>
        <v>54.441737998441901</v>
      </c>
      <c r="N42" s="5">
        <f t="shared" si="7"/>
        <v>53.042992179227198</v>
      </c>
      <c r="O42" s="5">
        <f t="shared" si="7"/>
        <v>51.380749195685702</v>
      </c>
      <c r="P42" s="5">
        <f t="shared" si="7"/>
        <v>49.280639940632703</v>
      </c>
      <c r="Q42" s="5">
        <f t="shared" si="7"/>
        <v>48.465741423182202</v>
      </c>
      <c r="R42" s="5">
        <f t="shared" si="7"/>
        <v>46.165952441534699</v>
      </c>
      <c r="S42" s="5">
        <f t="shared" si="7"/>
        <v>44.909245227355598</v>
      </c>
      <c r="T42" s="5">
        <f t="shared" si="7"/>
        <v>0</v>
      </c>
      <c r="U42" s="5">
        <f t="shared" si="7"/>
        <v>0</v>
      </c>
      <c r="V42" s="5">
        <f t="shared" si="7"/>
        <v>0</v>
      </c>
      <c r="W42" s="6">
        <f t="shared" si="7"/>
        <v>0</v>
      </c>
    </row>
    <row r="43" spans="1:23" x14ac:dyDescent="0.25">
      <c r="A43" s="53"/>
      <c r="B43" s="54">
        <f t="shared" si="8"/>
        <v>2.75</v>
      </c>
      <c r="C43" s="12">
        <f t="shared" si="7"/>
        <v>0</v>
      </c>
      <c r="D43" s="5">
        <f t="shared" si="7"/>
        <v>0</v>
      </c>
      <c r="E43" s="5">
        <f t="shared" si="7"/>
        <v>0</v>
      </c>
      <c r="F43" s="5">
        <f t="shared" si="7"/>
        <v>0</v>
      </c>
      <c r="G43" s="5">
        <f t="shared" si="7"/>
        <v>0</v>
      </c>
      <c r="H43" s="5">
        <f t="shared" si="7"/>
        <v>0</v>
      </c>
      <c r="I43" s="5">
        <f t="shared" si="7"/>
        <v>69.975795757214996</v>
      </c>
      <c r="J43" s="5">
        <f t="shared" si="7"/>
        <v>78.558331975922897</v>
      </c>
      <c r="K43" s="5">
        <f t="shared" si="7"/>
        <v>82.010593304025306</v>
      </c>
      <c r="L43" s="5">
        <f t="shared" si="7"/>
        <v>82.117491558215306</v>
      </c>
      <c r="M43" s="5">
        <f t="shared" si="7"/>
        <v>81.326546886561303</v>
      </c>
      <c r="N43" s="5">
        <f t="shared" si="7"/>
        <v>79.237062391191699</v>
      </c>
      <c r="O43" s="5">
        <f t="shared" si="7"/>
        <v>76.753958675037097</v>
      </c>
      <c r="P43" s="5">
        <f t="shared" si="7"/>
        <v>73.616758429833695</v>
      </c>
      <c r="Q43" s="5">
        <f t="shared" si="7"/>
        <v>72.399440891420397</v>
      </c>
      <c r="R43" s="5">
        <f t="shared" si="7"/>
        <v>68.963953647230696</v>
      </c>
      <c r="S43" s="5">
        <f t="shared" si="7"/>
        <v>67.086650277901697</v>
      </c>
      <c r="T43" s="5">
        <f t="shared" si="7"/>
        <v>0</v>
      </c>
      <c r="U43" s="5">
        <f t="shared" si="7"/>
        <v>0</v>
      </c>
      <c r="V43" s="5">
        <f t="shared" si="7"/>
        <v>0</v>
      </c>
      <c r="W43" s="6">
        <f t="shared" si="7"/>
        <v>0</v>
      </c>
    </row>
    <row r="44" spans="1:23" x14ac:dyDescent="0.25">
      <c r="A44" s="53"/>
      <c r="B44" s="54">
        <f t="shared" si="8"/>
        <v>3.25</v>
      </c>
      <c r="C44" s="12">
        <f t="shared" si="7"/>
        <v>0</v>
      </c>
      <c r="D44" s="5">
        <f t="shared" si="7"/>
        <v>0</v>
      </c>
      <c r="E44" s="5">
        <f t="shared" si="7"/>
        <v>0</v>
      </c>
      <c r="F44" s="5">
        <f t="shared" si="7"/>
        <v>0</v>
      </c>
      <c r="G44" s="5">
        <f t="shared" si="7"/>
        <v>0</v>
      </c>
      <c r="H44" s="5">
        <f t="shared" si="7"/>
        <v>0</v>
      </c>
      <c r="I44" s="5">
        <f t="shared" si="7"/>
        <v>0</v>
      </c>
      <c r="J44" s="5">
        <f t="shared" si="7"/>
        <v>109.721967801082</v>
      </c>
      <c r="K44" s="5">
        <f t="shared" si="7"/>
        <v>114.543721226283</v>
      </c>
      <c r="L44" s="5">
        <f t="shared" si="7"/>
        <v>114.69302539949101</v>
      </c>
      <c r="M44" s="5">
        <f t="shared" si="7"/>
        <v>113.588317552305</v>
      </c>
      <c r="N44" s="5">
        <f t="shared" si="7"/>
        <v>110.669946645549</v>
      </c>
      <c r="O44" s="5">
        <f t="shared" si="7"/>
        <v>107.201810050258</v>
      </c>
      <c r="P44" s="5">
        <f t="shared" si="7"/>
        <v>102.820100616875</v>
      </c>
      <c r="Q44" s="5">
        <f t="shared" si="7"/>
        <v>101.11988025330599</v>
      </c>
      <c r="R44" s="5">
        <f t="shared" si="7"/>
        <v>96.321555094066298</v>
      </c>
      <c r="S44" s="5">
        <f t="shared" si="7"/>
        <v>93.699536338556499</v>
      </c>
      <c r="T44" s="5">
        <f t="shared" si="7"/>
        <v>76.593839976416703</v>
      </c>
      <c r="U44" s="5">
        <f t="shared" si="7"/>
        <v>64.907576258917899</v>
      </c>
      <c r="V44" s="5">
        <f t="shared" si="7"/>
        <v>0</v>
      </c>
      <c r="W44" s="6">
        <f t="shared" si="7"/>
        <v>0</v>
      </c>
    </row>
    <row r="45" spans="1:23" x14ac:dyDescent="0.25">
      <c r="A45" s="53"/>
      <c r="B45" s="54">
        <f t="shared" si="8"/>
        <v>3.75</v>
      </c>
      <c r="C45" s="12">
        <f t="shared" si="7"/>
        <v>0</v>
      </c>
      <c r="D45" s="5">
        <f t="shared" si="7"/>
        <v>0</v>
      </c>
      <c r="E45" s="5">
        <f t="shared" si="7"/>
        <v>0</v>
      </c>
      <c r="F45" s="5">
        <f t="shared" si="7"/>
        <v>0</v>
      </c>
      <c r="G45" s="5">
        <f t="shared" si="7"/>
        <v>0</v>
      </c>
      <c r="H45" s="5">
        <f t="shared" si="7"/>
        <v>0</v>
      </c>
      <c r="I45" s="5">
        <f t="shared" si="7"/>
        <v>0</v>
      </c>
      <c r="J45" s="5">
        <f t="shared" si="7"/>
        <v>146.079542930434</v>
      </c>
      <c r="K45" s="5">
        <f t="shared" si="7"/>
        <v>152.49903713558399</v>
      </c>
      <c r="L45" s="5">
        <f t="shared" si="7"/>
        <v>152.697814880979</v>
      </c>
      <c r="M45" s="5">
        <f t="shared" si="7"/>
        <v>151.22704999567199</v>
      </c>
      <c r="N45" s="5">
        <f t="shared" si="7"/>
        <v>147.34164494229901</v>
      </c>
      <c r="O45" s="5">
        <f t="shared" si="7"/>
        <v>142.724303321349</v>
      </c>
      <c r="P45" s="5">
        <f t="shared" si="7"/>
        <v>136.89066650175801</v>
      </c>
      <c r="Q45" s="5">
        <f t="shared" si="7"/>
        <v>134.62705950884001</v>
      </c>
      <c r="R45" s="5">
        <f t="shared" si="7"/>
        <v>128.23875678204101</v>
      </c>
      <c r="S45" s="5">
        <f t="shared" si="7"/>
        <v>124.747903409321</v>
      </c>
      <c r="T45" s="5">
        <f t="shared" si="7"/>
        <v>0</v>
      </c>
      <c r="U45" s="5">
        <f t="shared" si="7"/>
        <v>0</v>
      </c>
      <c r="V45" s="5">
        <f t="shared" si="7"/>
        <v>0</v>
      </c>
      <c r="W45" s="6">
        <f t="shared" si="7"/>
        <v>0</v>
      </c>
    </row>
    <row r="46" spans="1:23" x14ac:dyDescent="0.25">
      <c r="A46" s="53"/>
      <c r="B46" s="54">
        <f t="shared" si="8"/>
        <v>4.25</v>
      </c>
      <c r="C46" s="12">
        <f t="shared" si="7"/>
        <v>0</v>
      </c>
      <c r="D46" s="5">
        <f t="shared" si="7"/>
        <v>0</v>
      </c>
      <c r="E46" s="5">
        <f t="shared" si="7"/>
        <v>0</v>
      </c>
      <c r="F46" s="5">
        <f t="shared" si="7"/>
        <v>0</v>
      </c>
      <c r="G46" s="5">
        <f t="shared" si="7"/>
        <v>0</v>
      </c>
      <c r="H46" s="5">
        <f t="shared" si="7"/>
        <v>0</v>
      </c>
      <c r="I46" s="5">
        <f t="shared" si="7"/>
        <v>0</v>
      </c>
      <c r="J46" s="5">
        <f t="shared" si="7"/>
        <v>0</v>
      </c>
      <c r="K46" s="5">
        <f t="shared" si="7"/>
        <v>182.61828238196756</v>
      </c>
      <c r="L46" s="5">
        <f t="shared" si="7"/>
        <v>182.61828238196756</v>
      </c>
      <c r="M46" s="5">
        <f t="shared" si="7"/>
        <v>182.61828238196756</v>
      </c>
      <c r="N46" s="5">
        <f t="shared" si="7"/>
        <v>182.61828238196756</v>
      </c>
      <c r="O46" s="5">
        <f t="shared" si="7"/>
        <v>182.61828238196756</v>
      </c>
      <c r="P46" s="5">
        <f t="shared" si="7"/>
        <v>175.828456084479</v>
      </c>
      <c r="Q46" s="5">
        <f t="shared" si="7"/>
        <v>173.58175374971799</v>
      </c>
      <c r="R46" s="5">
        <f t="shared" si="7"/>
        <v>165.210859270567</v>
      </c>
      <c r="S46" s="5">
        <f t="shared" si="7"/>
        <v>160.23175149019499</v>
      </c>
      <c r="T46" s="5">
        <f t="shared" si="7"/>
        <v>0</v>
      </c>
      <c r="U46" s="5">
        <f t="shared" si="7"/>
        <v>0</v>
      </c>
      <c r="V46" s="5">
        <f t="shared" si="7"/>
        <v>0</v>
      </c>
      <c r="W46" s="6">
        <f t="shared" si="7"/>
        <v>0</v>
      </c>
    </row>
    <row r="47" spans="1:23" x14ac:dyDescent="0.25">
      <c r="A47" s="53"/>
      <c r="B47" s="54">
        <f t="shared" si="8"/>
        <v>4.75</v>
      </c>
      <c r="C47" s="12">
        <f t="shared" si="7"/>
        <v>0</v>
      </c>
      <c r="D47" s="5">
        <f t="shared" si="7"/>
        <v>0</v>
      </c>
      <c r="E47" s="5">
        <f t="shared" si="7"/>
        <v>0</v>
      </c>
      <c r="F47" s="5">
        <f t="shared" si="7"/>
        <v>0</v>
      </c>
      <c r="G47" s="5">
        <f t="shared" si="7"/>
        <v>0</v>
      </c>
      <c r="H47" s="5">
        <f t="shared" si="7"/>
        <v>0</v>
      </c>
      <c r="I47" s="5">
        <f t="shared" si="7"/>
        <v>0</v>
      </c>
      <c r="J47" s="5">
        <f t="shared" si="7"/>
        <v>0</v>
      </c>
      <c r="K47" s="5">
        <f t="shared" si="7"/>
        <v>182.61828238196756</v>
      </c>
      <c r="L47" s="5">
        <f t="shared" si="7"/>
        <v>182.61828238196756</v>
      </c>
      <c r="M47" s="5">
        <f t="shared" si="7"/>
        <v>182.61828238196756</v>
      </c>
      <c r="N47" s="5">
        <f t="shared" si="7"/>
        <v>182.61828238196756</v>
      </c>
      <c r="O47" s="5">
        <f t="shared" si="7"/>
        <v>182.61828238196756</v>
      </c>
      <c r="P47" s="5">
        <f t="shared" si="7"/>
        <v>182.61828238196756</v>
      </c>
      <c r="Q47" s="5">
        <f t="shared" si="7"/>
        <v>182.61828238196756</v>
      </c>
      <c r="R47" s="5">
        <f t="shared" si="7"/>
        <v>182.61828238196756</v>
      </c>
      <c r="S47" s="5">
        <f t="shared" si="7"/>
        <v>182.61828238196756</v>
      </c>
      <c r="T47" s="5">
        <f t="shared" si="7"/>
        <v>0</v>
      </c>
      <c r="U47" s="5">
        <f t="shared" si="7"/>
        <v>0</v>
      </c>
      <c r="V47" s="5">
        <f t="shared" si="7"/>
        <v>0</v>
      </c>
      <c r="W47" s="6">
        <f t="shared" si="7"/>
        <v>0</v>
      </c>
    </row>
    <row r="48" spans="1:23" x14ac:dyDescent="0.25">
      <c r="A48" s="53"/>
      <c r="B48" s="54">
        <f t="shared" si="8"/>
        <v>5.25</v>
      </c>
      <c r="C48" s="12">
        <f t="shared" si="7"/>
        <v>0</v>
      </c>
      <c r="D48" s="5">
        <f t="shared" si="7"/>
        <v>0</v>
      </c>
      <c r="E48" s="5">
        <f t="shared" si="7"/>
        <v>0</v>
      </c>
      <c r="F48" s="5">
        <f t="shared" si="7"/>
        <v>0</v>
      </c>
      <c r="G48" s="5">
        <f t="shared" si="7"/>
        <v>0</v>
      </c>
      <c r="H48" s="5">
        <f t="shared" si="7"/>
        <v>0</v>
      </c>
      <c r="I48" s="5">
        <f t="shared" si="7"/>
        <v>0</v>
      </c>
      <c r="J48" s="5">
        <f t="shared" si="7"/>
        <v>0</v>
      </c>
      <c r="K48" s="5">
        <f t="shared" si="7"/>
        <v>0</v>
      </c>
      <c r="L48" s="5">
        <f t="shared" si="7"/>
        <v>182.61828238196756</v>
      </c>
      <c r="M48" s="5">
        <f t="shared" si="7"/>
        <v>182.61828238196756</v>
      </c>
      <c r="N48" s="5">
        <f t="shared" si="7"/>
        <v>182.61828238196756</v>
      </c>
      <c r="O48" s="5">
        <f t="shared" si="7"/>
        <v>182.61828238196756</v>
      </c>
      <c r="P48" s="5">
        <f t="shared" si="7"/>
        <v>182.61828238196756</v>
      </c>
      <c r="Q48" s="5">
        <f t="shared" si="7"/>
        <v>182.61828238196756</v>
      </c>
      <c r="R48" s="5">
        <f t="shared" si="7"/>
        <v>182.61828238196756</v>
      </c>
      <c r="S48" s="5">
        <f t="shared" si="7"/>
        <v>0</v>
      </c>
      <c r="T48" s="5">
        <f t="shared" si="7"/>
        <v>0</v>
      </c>
      <c r="U48" s="5">
        <f t="shared" si="7"/>
        <v>0</v>
      </c>
      <c r="V48" s="5">
        <f t="shared" si="7"/>
        <v>0</v>
      </c>
      <c r="W48" s="6">
        <f t="shared" si="7"/>
        <v>0</v>
      </c>
    </row>
    <row r="49" spans="1:23" x14ac:dyDescent="0.25">
      <c r="A49" s="53"/>
      <c r="B49" s="54">
        <f t="shared" si="8"/>
        <v>5.75</v>
      </c>
      <c r="C49" s="12">
        <f t="shared" si="7"/>
        <v>0</v>
      </c>
      <c r="D49" s="5">
        <f t="shared" si="7"/>
        <v>0</v>
      </c>
      <c r="E49" s="5">
        <f t="shared" si="7"/>
        <v>0</v>
      </c>
      <c r="F49" s="5">
        <f t="shared" si="7"/>
        <v>0</v>
      </c>
      <c r="G49" s="5">
        <f t="shared" si="7"/>
        <v>0</v>
      </c>
      <c r="H49" s="5">
        <f t="shared" si="7"/>
        <v>0</v>
      </c>
      <c r="I49" s="5">
        <f t="shared" si="7"/>
        <v>0</v>
      </c>
      <c r="J49" s="5">
        <f t="shared" si="7"/>
        <v>0</v>
      </c>
      <c r="K49" s="5">
        <f t="shared" si="7"/>
        <v>0</v>
      </c>
      <c r="L49" s="5">
        <f t="shared" si="7"/>
        <v>0</v>
      </c>
      <c r="M49" s="5">
        <f t="shared" si="7"/>
        <v>0</v>
      </c>
      <c r="N49" s="5">
        <f t="shared" si="7"/>
        <v>182.61828238196756</v>
      </c>
      <c r="O49" s="5">
        <f t="shared" si="7"/>
        <v>182.61828238196756</v>
      </c>
      <c r="P49" s="5">
        <f t="shared" si="7"/>
        <v>182.61828238196756</v>
      </c>
      <c r="Q49" s="5">
        <f t="shared" si="7"/>
        <v>182.61828238196756</v>
      </c>
      <c r="R49" s="5">
        <f t="shared" si="7"/>
        <v>182.61828238196756</v>
      </c>
      <c r="S49" s="5">
        <f t="shared" si="7"/>
        <v>0</v>
      </c>
      <c r="T49" s="5">
        <f t="shared" si="7"/>
        <v>0</v>
      </c>
      <c r="U49" s="5">
        <f t="shared" si="7"/>
        <v>0</v>
      </c>
      <c r="V49" s="5">
        <f t="shared" si="7"/>
        <v>0</v>
      </c>
      <c r="W49" s="6">
        <f t="shared" si="7"/>
        <v>0</v>
      </c>
    </row>
    <row r="50" spans="1:23" x14ac:dyDescent="0.25">
      <c r="A50" s="53"/>
      <c r="B50" s="54">
        <f t="shared" si="8"/>
        <v>6.25</v>
      </c>
      <c r="C50" s="12">
        <f t="shared" si="7"/>
        <v>0</v>
      </c>
      <c r="D50" s="5">
        <f t="shared" si="7"/>
        <v>0</v>
      </c>
      <c r="E50" s="5">
        <f t="shared" si="7"/>
        <v>0</v>
      </c>
      <c r="F50" s="5">
        <f t="shared" si="7"/>
        <v>0</v>
      </c>
      <c r="G50" s="5">
        <f t="shared" si="7"/>
        <v>0</v>
      </c>
      <c r="H50" s="5">
        <f t="shared" si="7"/>
        <v>0</v>
      </c>
      <c r="I50" s="5">
        <f t="shared" si="7"/>
        <v>0</v>
      </c>
      <c r="J50" s="5">
        <f t="shared" si="7"/>
        <v>0</v>
      </c>
      <c r="K50" s="5">
        <f t="shared" si="7"/>
        <v>0</v>
      </c>
      <c r="L50" s="5">
        <f t="shared" si="7"/>
        <v>0</v>
      </c>
      <c r="M50" s="5">
        <f t="shared" si="7"/>
        <v>0</v>
      </c>
      <c r="N50" s="5">
        <f t="shared" si="7"/>
        <v>0</v>
      </c>
      <c r="O50" s="5">
        <f t="shared" si="7"/>
        <v>182.61828238196756</v>
      </c>
      <c r="P50" s="5">
        <f t="shared" si="7"/>
        <v>182.61828238196756</v>
      </c>
      <c r="Q50" s="5">
        <f t="shared" si="7"/>
        <v>182.61828238196756</v>
      </c>
      <c r="R50" s="5">
        <f t="shared" si="7"/>
        <v>182.61828238196756</v>
      </c>
      <c r="S50" s="5">
        <f t="shared" si="7"/>
        <v>0</v>
      </c>
      <c r="T50" s="5">
        <f t="shared" si="7"/>
        <v>0</v>
      </c>
      <c r="U50" s="5">
        <f t="shared" si="7"/>
        <v>0</v>
      </c>
      <c r="V50" s="5">
        <f t="shared" si="7"/>
        <v>0</v>
      </c>
      <c r="W50" s="6">
        <f t="shared" si="7"/>
        <v>0</v>
      </c>
    </row>
    <row r="51" spans="1:23" x14ac:dyDescent="0.25">
      <c r="A51" s="53"/>
      <c r="B51" s="54">
        <f t="shared" si="8"/>
        <v>6.75</v>
      </c>
      <c r="C51" s="12">
        <f t="shared" si="7"/>
        <v>0</v>
      </c>
      <c r="D51" s="5">
        <f t="shared" si="7"/>
        <v>0</v>
      </c>
      <c r="E51" s="5">
        <f t="shared" si="7"/>
        <v>0</v>
      </c>
      <c r="F51" s="5">
        <f t="shared" ref="F51:Z51" si="9">IF(F23&lt;$C$1,F23,$C$1)</f>
        <v>0</v>
      </c>
      <c r="G51" s="5">
        <f t="shared" si="9"/>
        <v>0</v>
      </c>
      <c r="H51" s="5">
        <f t="shared" si="9"/>
        <v>0</v>
      </c>
      <c r="I51" s="5">
        <f t="shared" si="9"/>
        <v>0</v>
      </c>
      <c r="J51" s="5">
        <f t="shared" si="9"/>
        <v>0</v>
      </c>
      <c r="K51" s="5">
        <f t="shared" si="9"/>
        <v>0</v>
      </c>
      <c r="L51" s="5">
        <f t="shared" si="9"/>
        <v>0</v>
      </c>
      <c r="M51" s="5">
        <f t="shared" si="9"/>
        <v>0</v>
      </c>
      <c r="N51" s="5">
        <f t="shared" si="9"/>
        <v>0</v>
      </c>
      <c r="O51" s="5">
        <f t="shared" si="9"/>
        <v>0</v>
      </c>
      <c r="P51" s="5">
        <f t="shared" si="9"/>
        <v>182.61828238196756</v>
      </c>
      <c r="Q51" s="5">
        <f t="shared" si="9"/>
        <v>182.61828238196756</v>
      </c>
      <c r="R51" s="5">
        <f t="shared" si="9"/>
        <v>0</v>
      </c>
      <c r="S51" s="5">
        <f t="shared" si="9"/>
        <v>0</v>
      </c>
      <c r="T51" s="5">
        <f t="shared" si="9"/>
        <v>0</v>
      </c>
      <c r="U51" s="5">
        <f t="shared" si="9"/>
        <v>0</v>
      </c>
      <c r="V51" s="5">
        <f t="shared" si="9"/>
        <v>0</v>
      </c>
      <c r="W51" s="6">
        <f t="shared" si="9"/>
        <v>0</v>
      </c>
    </row>
    <row r="52" spans="1:23" x14ac:dyDescent="0.25">
      <c r="A52" s="53"/>
      <c r="B52" s="54">
        <f t="shared" si="8"/>
        <v>7.25</v>
      </c>
      <c r="C52" s="12">
        <f t="shared" ref="C52:W57" si="10">IF(C24&lt;$C$1,C24,$C$1)</f>
        <v>0</v>
      </c>
      <c r="D52" s="5">
        <f t="shared" si="10"/>
        <v>0</v>
      </c>
      <c r="E52" s="5">
        <f t="shared" si="10"/>
        <v>0</v>
      </c>
      <c r="F52" s="5">
        <f t="shared" si="10"/>
        <v>0</v>
      </c>
      <c r="G52" s="5">
        <f t="shared" si="10"/>
        <v>0</v>
      </c>
      <c r="H52" s="5">
        <f t="shared" si="10"/>
        <v>0</v>
      </c>
      <c r="I52" s="5">
        <f t="shared" si="10"/>
        <v>0</v>
      </c>
      <c r="J52" s="5">
        <f t="shared" si="10"/>
        <v>0</v>
      </c>
      <c r="K52" s="5">
        <f t="shared" si="10"/>
        <v>0</v>
      </c>
      <c r="L52" s="5">
        <f t="shared" si="10"/>
        <v>0</v>
      </c>
      <c r="M52" s="5">
        <f t="shared" si="10"/>
        <v>0</v>
      </c>
      <c r="N52" s="5">
        <f t="shared" si="10"/>
        <v>0</v>
      </c>
      <c r="O52" s="5">
        <f t="shared" si="10"/>
        <v>0</v>
      </c>
      <c r="P52" s="5">
        <f t="shared" si="10"/>
        <v>0</v>
      </c>
      <c r="Q52" s="5">
        <f t="shared" si="10"/>
        <v>0</v>
      </c>
      <c r="R52" s="5">
        <f t="shared" si="10"/>
        <v>0</v>
      </c>
      <c r="S52" s="5">
        <f t="shared" si="10"/>
        <v>0</v>
      </c>
      <c r="T52" s="5">
        <f t="shared" si="10"/>
        <v>0</v>
      </c>
      <c r="U52" s="5">
        <f t="shared" si="10"/>
        <v>0</v>
      </c>
      <c r="V52" s="5">
        <f t="shared" si="10"/>
        <v>0</v>
      </c>
      <c r="W52" s="6">
        <f t="shared" si="10"/>
        <v>0</v>
      </c>
    </row>
    <row r="53" spans="1:23" x14ac:dyDescent="0.25">
      <c r="A53" s="53"/>
      <c r="B53" s="54">
        <f t="shared" si="8"/>
        <v>7.75</v>
      </c>
      <c r="C53" s="12">
        <f t="shared" si="10"/>
        <v>0</v>
      </c>
      <c r="D53" s="5">
        <f t="shared" si="10"/>
        <v>0</v>
      </c>
      <c r="E53" s="5">
        <f t="shared" si="10"/>
        <v>0</v>
      </c>
      <c r="F53" s="5">
        <f t="shared" si="10"/>
        <v>0</v>
      </c>
      <c r="G53" s="5">
        <f t="shared" si="10"/>
        <v>0</v>
      </c>
      <c r="H53" s="5">
        <f t="shared" si="10"/>
        <v>0</v>
      </c>
      <c r="I53" s="5">
        <f t="shared" si="10"/>
        <v>0</v>
      </c>
      <c r="J53" s="5">
        <f t="shared" si="10"/>
        <v>0</v>
      </c>
      <c r="K53" s="5">
        <f t="shared" si="10"/>
        <v>0</v>
      </c>
      <c r="L53" s="5">
        <f t="shared" si="10"/>
        <v>0</v>
      </c>
      <c r="M53" s="5">
        <f t="shared" si="10"/>
        <v>0</v>
      </c>
      <c r="N53" s="5">
        <f t="shared" si="10"/>
        <v>0</v>
      </c>
      <c r="O53" s="5">
        <f t="shared" si="10"/>
        <v>0</v>
      </c>
      <c r="P53" s="5">
        <f t="shared" si="10"/>
        <v>0</v>
      </c>
      <c r="Q53" s="5">
        <f t="shared" si="10"/>
        <v>0</v>
      </c>
      <c r="R53" s="5">
        <f t="shared" si="10"/>
        <v>0</v>
      </c>
      <c r="S53" s="5">
        <f t="shared" si="10"/>
        <v>0</v>
      </c>
      <c r="T53" s="5">
        <f t="shared" si="10"/>
        <v>0</v>
      </c>
      <c r="U53" s="5">
        <f t="shared" si="10"/>
        <v>0</v>
      </c>
      <c r="V53" s="5">
        <f t="shared" si="10"/>
        <v>0</v>
      </c>
      <c r="W53" s="6">
        <f t="shared" si="10"/>
        <v>0</v>
      </c>
    </row>
    <row r="54" spans="1:23" x14ac:dyDescent="0.25">
      <c r="A54" s="53"/>
      <c r="B54" s="54">
        <f t="shared" si="8"/>
        <v>8.25</v>
      </c>
      <c r="C54" s="12">
        <f t="shared" si="10"/>
        <v>0</v>
      </c>
      <c r="D54" s="5">
        <f t="shared" si="10"/>
        <v>0</v>
      </c>
      <c r="E54" s="5">
        <f t="shared" si="10"/>
        <v>0</v>
      </c>
      <c r="F54" s="5">
        <f t="shared" si="10"/>
        <v>0</v>
      </c>
      <c r="G54" s="5">
        <f t="shared" si="10"/>
        <v>0</v>
      </c>
      <c r="H54" s="5">
        <f t="shared" si="10"/>
        <v>0</v>
      </c>
      <c r="I54" s="5">
        <f t="shared" si="10"/>
        <v>0</v>
      </c>
      <c r="J54" s="5">
        <f t="shared" si="10"/>
        <v>0</v>
      </c>
      <c r="K54" s="5">
        <f t="shared" si="10"/>
        <v>0</v>
      </c>
      <c r="L54" s="5">
        <f t="shared" si="10"/>
        <v>0</v>
      </c>
      <c r="M54" s="5">
        <f t="shared" si="10"/>
        <v>0</v>
      </c>
      <c r="N54" s="5">
        <f t="shared" si="10"/>
        <v>0</v>
      </c>
      <c r="O54" s="5">
        <f t="shared" si="10"/>
        <v>0</v>
      </c>
      <c r="P54" s="5">
        <f t="shared" si="10"/>
        <v>0</v>
      </c>
      <c r="Q54" s="5">
        <f t="shared" si="10"/>
        <v>0</v>
      </c>
      <c r="R54" s="5">
        <f t="shared" si="10"/>
        <v>0</v>
      </c>
      <c r="S54" s="5">
        <f t="shared" si="10"/>
        <v>0</v>
      </c>
      <c r="T54" s="5">
        <f t="shared" si="10"/>
        <v>0</v>
      </c>
      <c r="U54" s="5">
        <f t="shared" si="10"/>
        <v>0</v>
      </c>
      <c r="V54" s="5">
        <f t="shared" si="10"/>
        <v>0</v>
      </c>
      <c r="W54" s="6">
        <f t="shared" si="10"/>
        <v>0</v>
      </c>
    </row>
    <row r="55" spans="1:23" x14ac:dyDescent="0.25">
      <c r="A55" s="53"/>
      <c r="B55" s="54">
        <f t="shared" si="8"/>
        <v>8.75</v>
      </c>
      <c r="C55" s="12">
        <f t="shared" si="10"/>
        <v>0</v>
      </c>
      <c r="D55" s="5">
        <f t="shared" si="10"/>
        <v>0</v>
      </c>
      <c r="E55" s="5">
        <f t="shared" si="10"/>
        <v>0</v>
      </c>
      <c r="F55" s="5">
        <f t="shared" si="10"/>
        <v>0</v>
      </c>
      <c r="G55" s="5">
        <f t="shared" si="10"/>
        <v>0</v>
      </c>
      <c r="H55" s="5">
        <f t="shared" si="10"/>
        <v>0</v>
      </c>
      <c r="I55" s="5">
        <f t="shared" si="10"/>
        <v>0</v>
      </c>
      <c r="J55" s="5">
        <f t="shared" si="10"/>
        <v>0</v>
      </c>
      <c r="K55" s="5">
        <f t="shared" si="10"/>
        <v>0</v>
      </c>
      <c r="L55" s="5">
        <f t="shared" si="10"/>
        <v>0</v>
      </c>
      <c r="M55" s="5">
        <f t="shared" si="10"/>
        <v>0</v>
      </c>
      <c r="N55" s="5">
        <f t="shared" si="10"/>
        <v>0</v>
      </c>
      <c r="O55" s="5">
        <f t="shared" si="10"/>
        <v>0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0</v>
      </c>
      <c r="V55" s="5">
        <f t="shared" si="10"/>
        <v>0</v>
      </c>
      <c r="W55" s="6">
        <f t="shared" si="10"/>
        <v>0</v>
      </c>
    </row>
    <row r="56" spans="1:23" x14ac:dyDescent="0.25">
      <c r="A56" s="53"/>
      <c r="B56" s="54">
        <f t="shared" si="8"/>
        <v>9.25</v>
      </c>
      <c r="C56" s="12">
        <f t="shared" si="10"/>
        <v>0</v>
      </c>
      <c r="D56" s="5">
        <f t="shared" si="10"/>
        <v>0</v>
      </c>
      <c r="E56" s="5">
        <f t="shared" si="10"/>
        <v>0</v>
      </c>
      <c r="F56" s="5">
        <f t="shared" si="10"/>
        <v>0</v>
      </c>
      <c r="G56" s="5">
        <f t="shared" si="10"/>
        <v>0</v>
      </c>
      <c r="H56" s="5">
        <f t="shared" si="10"/>
        <v>0</v>
      </c>
      <c r="I56" s="5">
        <f t="shared" si="10"/>
        <v>0</v>
      </c>
      <c r="J56" s="5">
        <f t="shared" si="10"/>
        <v>0</v>
      </c>
      <c r="K56" s="5">
        <f t="shared" si="10"/>
        <v>0</v>
      </c>
      <c r="L56" s="5">
        <f t="shared" si="10"/>
        <v>0</v>
      </c>
      <c r="M56" s="5">
        <f t="shared" si="10"/>
        <v>0</v>
      </c>
      <c r="N56" s="5">
        <f t="shared" si="10"/>
        <v>0</v>
      </c>
      <c r="O56" s="5">
        <f t="shared" si="10"/>
        <v>0</v>
      </c>
      <c r="P56" s="5">
        <f t="shared" si="10"/>
        <v>0</v>
      </c>
      <c r="Q56" s="5">
        <f t="shared" si="10"/>
        <v>0</v>
      </c>
      <c r="R56" s="5">
        <f t="shared" si="10"/>
        <v>0</v>
      </c>
      <c r="S56" s="5">
        <f t="shared" si="10"/>
        <v>0</v>
      </c>
      <c r="T56" s="5">
        <f t="shared" si="10"/>
        <v>0</v>
      </c>
      <c r="U56" s="5">
        <f t="shared" si="10"/>
        <v>0</v>
      </c>
      <c r="V56" s="5">
        <f t="shared" si="10"/>
        <v>0</v>
      </c>
      <c r="W56" s="6">
        <f t="shared" si="10"/>
        <v>0</v>
      </c>
    </row>
    <row r="57" spans="1:23" ht="15.75" thickBot="1" x14ac:dyDescent="0.3">
      <c r="A57" s="55"/>
      <c r="B57" s="56">
        <f t="shared" si="8"/>
        <v>9.75</v>
      </c>
      <c r="C57" s="13">
        <f t="shared" si="10"/>
        <v>0</v>
      </c>
      <c r="D57" s="8">
        <f t="shared" si="10"/>
        <v>0</v>
      </c>
      <c r="E57" s="8">
        <f t="shared" si="10"/>
        <v>0</v>
      </c>
      <c r="F57" s="8">
        <f t="shared" si="10"/>
        <v>0</v>
      </c>
      <c r="G57" s="8">
        <f t="shared" si="10"/>
        <v>0</v>
      </c>
      <c r="H57" s="8">
        <f t="shared" si="10"/>
        <v>0</v>
      </c>
      <c r="I57" s="8">
        <f t="shared" si="10"/>
        <v>0</v>
      </c>
      <c r="J57" s="8">
        <f t="shared" si="10"/>
        <v>0</v>
      </c>
      <c r="K57" s="8">
        <f t="shared" si="10"/>
        <v>0</v>
      </c>
      <c r="L57" s="8">
        <f t="shared" si="10"/>
        <v>0</v>
      </c>
      <c r="M57" s="8">
        <f t="shared" si="10"/>
        <v>0</v>
      </c>
      <c r="N57" s="8">
        <f t="shared" si="10"/>
        <v>0</v>
      </c>
      <c r="O57" s="8">
        <f t="shared" si="10"/>
        <v>0</v>
      </c>
      <c r="P57" s="8">
        <f t="shared" si="10"/>
        <v>0</v>
      </c>
      <c r="Q57" s="8">
        <f t="shared" si="10"/>
        <v>0</v>
      </c>
      <c r="R57" s="8">
        <f t="shared" si="10"/>
        <v>0</v>
      </c>
      <c r="S57" s="8">
        <f t="shared" si="10"/>
        <v>0</v>
      </c>
      <c r="T57" s="8">
        <f t="shared" si="10"/>
        <v>0</v>
      </c>
      <c r="U57" s="8">
        <f t="shared" si="10"/>
        <v>0</v>
      </c>
      <c r="V57" s="8">
        <f t="shared" si="10"/>
        <v>0</v>
      </c>
      <c r="W57" s="9">
        <f t="shared" si="10"/>
        <v>0</v>
      </c>
    </row>
    <row r="58" spans="1:23" ht="15.75" thickBot="1" x14ac:dyDescent="0.3">
      <c r="A58" s="57"/>
      <c r="B58" s="10"/>
      <c r="C58" s="58">
        <f>C37*1.16</f>
        <v>0.57999999999999996</v>
      </c>
      <c r="D58" s="58">
        <f t="shared" ref="D58:W58" si="11">D37*1.16</f>
        <v>1.7399999999999998</v>
      </c>
      <c r="E58" s="58">
        <f t="shared" si="11"/>
        <v>2.9</v>
      </c>
      <c r="F58" s="58">
        <f t="shared" si="11"/>
        <v>4.0599999999999996</v>
      </c>
      <c r="G58" s="58">
        <f t="shared" si="11"/>
        <v>5.22</v>
      </c>
      <c r="H58" s="58">
        <f t="shared" si="11"/>
        <v>6.38</v>
      </c>
      <c r="I58" s="58">
        <f t="shared" si="11"/>
        <v>7.5399999999999991</v>
      </c>
      <c r="J58" s="58">
        <f t="shared" si="11"/>
        <v>8.6999999999999993</v>
      </c>
      <c r="K58" s="58">
        <f t="shared" si="11"/>
        <v>9.86</v>
      </c>
      <c r="L58" s="58">
        <f t="shared" si="11"/>
        <v>11.02</v>
      </c>
      <c r="M58" s="58">
        <f t="shared" si="11"/>
        <v>12.18</v>
      </c>
      <c r="N58" s="58">
        <f t="shared" si="11"/>
        <v>13.34</v>
      </c>
      <c r="O58" s="58">
        <f t="shared" si="11"/>
        <v>14.499999999999998</v>
      </c>
      <c r="P58" s="58">
        <f t="shared" si="11"/>
        <v>15.659999999999998</v>
      </c>
      <c r="Q58" s="58">
        <f t="shared" si="11"/>
        <v>16.82</v>
      </c>
      <c r="R58" s="58">
        <f t="shared" si="11"/>
        <v>17.98</v>
      </c>
      <c r="S58" s="58">
        <f t="shared" si="11"/>
        <v>19.139999999999997</v>
      </c>
      <c r="T58" s="58">
        <f t="shared" si="11"/>
        <v>20.299999999999997</v>
      </c>
      <c r="U58" s="58">
        <f t="shared" si="11"/>
        <v>21.459999999999997</v>
      </c>
      <c r="V58" s="58">
        <f t="shared" si="11"/>
        <v>22.619999999999997</v>
      </c>
      <c r="W58" s="58">
        <f t="shared" si="11"/>
        <v>23.779999999999998</v>
      </c>
    </row>
    <row r="59" spans="1:23" ht="15.75" thickBot="1" x14ac:dyDescent="0.3">
      <c r="A59" s="57"/>
      <c r="B59" s="10"/>
      <c r="C59" s="43" t="s">
        <v>23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5"/>
    </row>
    <row r="62" spans="1:23" x14ac:dyDescent="0.25">
      <c r="A62" t="s">
        <v>6</v>
      </c>
    </row>
    <row r="63" spans="1:23" ht="15.75" thickBot="1" x14ac:dyDescent="0.3"/>
    <row r="64" spans="1:23" ht="15.75" thickBot="1" x14ac:dyDescent="0.3">
      <c r="A64" s="41" t="s">
        <v>20</v>
      </c>
      <c r="B64" s="42"/>
      <c r="C64" s="43" t="s">
        <v>21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5"/>
    </row>
    <row r="65" spans="1:23" ht="15.75" thickBot="1" x14ac:dyDescent="0.3">
      <c r="A65" s="46"/>
      <c r="B65" s="47"/>
      <c r="C65" s="48">
        <v>0.5</v>
      </c>
      <c r="D65" s="49">
        <f>C65+1</f>
        <v>1.5</v>
      </c>
      <c r="E65" s="49">
        <f t="shared" ref="E65:W65" si="12">D65+1</f>
        <v>2.5</v>
      </c>
      <c r="F65" s="49">
        <f>E65+1</f>
        <v>3.5</v>
      </c>
      <c r="G65" s="49">
        <f t="shared" si="12"/>
        <v>4.5</v>
      </c>
      <c r="H65" s="49">
        <f t="shared" si="12"/>
        <v>5.5</v>
      </c>
      <c r="I65" s="49">
        <f t="shared" si="12"/>
        <v>6.5</v>
      </c>
      <c r="J65" s="49">
        <f t="shared" si="12"/>
        <v>7.5</v>
      </c>
      <c r="K65" s="49">
        <f t="shared" si="12"/>
        <v>8.5</v>
      </c>
      <c r="L65" s="49">
        <f t="shared" si="12"/>
        <v>9.5</v>
      </c>
      <c r="M65" s="49">
        <f t="shared" si="12"/>
        <v>10.5</v>
      </c>
      <c r="N65" s="49">
        <f t="shared" si="12"/>
        <v>11.5</v>
      </c>
      <c r="O65" s="49">
        <f t="shared" si="12"/>
        <v>12.5</v>
      </c>
      <c r="P65" s="49">
        <f t="shared" si="12"/>
        <v>13.5</v>
      </c>
      <c r="Q65" s="49">
        <f t="shared" si="12"/>
        <v>14.5</v>
      </c>
      <c r="R65" s="49">
        <f t="shared" si="12"/>
        <v>15.5</v>
      </c>
      <c r="S65" s="49">
        <f t="shared" si="12"/>
        <v>16.5</v>
      </c>
      <c r="T65" s="49">
        <f t="shared" si="12"/>
        <v>17.5</v>
      </c>
      <c r="U65" s="49">
        <f t="shared" si="12"/>
        <v>18.5</v>
      </c>
      <c r="V65" s="49">
        <f t="shared" si="12"/>
        <v>19.5</v>
      </c>
      <c r="W65" s="50">
        <f t="shared" si="12"/>
        <v>20.5</v>
      </c>
    </row>
    <row r="66" spans="1:23" x14ac:dyDescent="0.25">
      <c r="A66" s="51" t="s">
        <v>22</v>
      </c>
      <c r="B66" s="52">
        <v>0.25</v>
      </c>
      <c r="C66" s="62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1.9579944915088299E-2</v>
      </c>
      <c r="K66" s="59">
        <v>3.3938571186153101E-2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63">
        <v>0</v>
      </c>
    </row>
    <row r="67" spans="1:23" x14ac:dyDescent="0.25">
      <c r="A67" s="53"/>
      <c r="B67" s="54">
        <f>B66+0.5</f>
        <v>0.75</v>
      </c>
      <c r="C67" s="64">
        <v>0</v>
      </c>
      <c r="D67" s="61">
        <v>0</v>
      </c>
      <c r="E67" s="61">
        <v>0</v>
      </c>
      <c r="F67" s="61">
        <v>0</v>
      </c>
      <c r="G67" s="61">
        <v>1.9579944915088299E-2</v>
      </c>
      <c r="H67" s="61">
        <v>0.46469735931809603</v>
      </c>
      <c r="I67" s="61">
        <v>1.4867704838857101</v>
      </c>
      <c r="J67" s="61">
        <v>2.68114712370609</v>
      </c>
      <c r="K67" s="61">
        <v>1.9057813050686001</v>
      </c>
      <c r="L67" s="61">
        <v>1.1043088932109799</v>
      </c>
      <c r="M67" s="61">
        <v>0.53387983135140804</v>
      </c>
      <c r="N67" s="61">
        <v>0.17099818559177099</v>
      </c>
      <c r="O67" s="61">
        <v>1.5663955932070601E-2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5">
        <v>0</v>
      </c>
    </row>
    <row r="68" spans="1:23" x14ac:dyDescent="0.25">
      <c r="A68" s="53"/>
      <c r="B68" s="54">
        <f t="shared" ref="B68:B85" si="13">B67+0.5</f>
        <v>1.25</v>
      </c>
      <c r="C68" s="64">
        <v>0</v>
      </c>
      <c r="D68" s="61">
        <v>0</v>
      </c>
      <c r="E68" s="61">
        <v>0</v>
      </c>
      <c r="F68" s="61">
        <v>0</v>
      </c>
      <c r="G68" s="61">
        <v>1.30532966100589E-2</v>
      </c>
      <c r="H68" s="61">
        <v>0.58870367711365501</v>
      </c>
      <c r="I68" s="61">
        <v>4.1065671135245196</v>
      </c>
      <c r="J68" s="61">
        <v>5.5580936965630698</v>
      </c>
      <c r="K68" s="61">
        <v>4.4785860669112001</v>
      </c>
      <c r="L68" s="61">
        <v>2.7359709694683398</v>
      </c>
      <c r="M68" s="61">
        <v>1.27661240846376</v>
      </c>
      <c r="N68" s="61">
        <v>0.67355010507903801</v>
      </c>
      <c r="O68" s="61">
        <v>0.32763774491247799</v>
      </c>
      <c r="P68" s="61">
        <v>6.7877142372306104E-2</v>
      </c>
      <c r="Q68" s="61">
        <v>1.8274615254082398E-2</v>
      </c>
      <c r="R68" s="61">
        <v>1.6969285593076502E-2</v>
      </c>
      <c r="S68" s="61">
        <v>0</v>
      </c>
      <c r="T68" s="61">
        <v>0</v>
      </c>
      <c r="U68" s="61">
        <v>0</v>
      </c>
      <c r="V68" s="61">
        <v>0</v>
      </c>
      <c r="W68" s="65">
        <v>0</v>
      </c>
    </row>
    <row r="69" spans="1:23" x14ac:dyDescent="0.25">
      <c r="A69" s="53"/>
      <c r="B69" s="54">
        <f t="shared" si="13"/>
        <v>1.75</v>
      </c>
      <c r="C69" s="64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0.11878499915153599</v>
      </c>
      <c r="I69" s="61">
        <v>3.26985080081975</v>
      </c>
      <c r="J69" s="61">
        <v>5.1403882050411802</v>
      </c>
      <c r="K69" s="61">
        <v>4.6247829889438599</v>
      </c>
      <c r="L69" s="61">
        <v>3.9264316203057099</v>
      </c>
      <c r="M69" s="61">
        <v>2.1081074025245101</v>
      </c>
      <c r="N69" s="61">
        <v>1.2361471889725799</v>
      </c>
      <c r="O69" s="61">
        <v>0.76231252202743804</v>
      </c>
      <c r="P69" s="61">
        <v>0.30936312965839502</v>
      </c>
      <c r="Q69" s="61">
        <v>9.6594394914435694E-2</v>
      </c>
      <c r="R69" s="61">
        <v>2.87172525421295E-2</v>
      </c>
      <c r="S69" s="61">
        <v>0</v>
      </c>
      <c r="T69" s="61">
        <v>0</v>
      </c>
      <c r="U69" s="61">
        <v>0</v>
      </c>
      <c r="V69" s="61">
        <v>0</v>
      </c>
      <c r="W69" s="65">
        <v>0</v>
      </c>
    </row>
    <row r="70" spans="1:23" x14ac:dyDescent="0.25">
      <c r="A70" s="53"/>
      <c r="B70" s="54">
        <f t="shared" si="13"/>
        <v>2.25</v>
      </c>
      <c r="C70" s="64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0.91895208134814499</v>
      </c>
      <c r="J70" s="61">
        <v>5.2500358965656799</v>
      </c>
      <c r="K70" s="61">
        <v>3.67580832539258</v>
      </c>
      <c r="L70" s="61">
        <v>4.1392003550496703</v>
      </c>
      <c r="M70" s="61">
        <v>2.8651986059079202</v>
      </c>
      <c r="N70" s="61">
        <v>1.31055097964991</v>
      </c>
      <c r="O70" s="61">
        <v>0.843242961009803</v>
      </c>
      <c r="P70" s="61">
        <v>0.422926810165907</v>
      </c>
      <c r="Q70" s="61">
        <v>0.198410108472895</v>
      </c>
      <c r="R70" s="61">
        <v>7.5709120338341401E-2</v>
      </c>
      <c r="S70" s="61">
        <v>1.9579944915088299E-2</v>
      </c>
      <c r="T70" s="61">
        <v>0</v>
      </c>
      <c r="U70" s="61">
        <v>0</v>
      </c>
      <c r="V70" s="61">
        <v>0</v>
      </c>
      <c r="W70" s="65">
        <v>0</v>
      </c>
    </row>
    <row r="71" spans="1:23" x14ac:dyDescent="0.25">
      <c r="A71" s="53"/>
      <c r="B71" s="54">
        <f t="shared" si="13"/>
        <v>2.75</v>
      </c>
      <c r="C71" s="64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0.13705961440561801</v>
      </c>
      <c r="J71" s="61">
        <v>2.4279131694709499</v>
      </c>
      <c r="K71" s="61">
        <v>2.5963006957407102</v>
      </c>
      <c r="L71" s="61">
        <v>2.81820673811171</v>
      </c>
      <c r="M71" s="61">
        <v>2.8469239906538402</v>
      </c>
      <c r="N71" s="61">
        <v>1.5663955932070599</v>
      </c>
      <c r="O71" s="61">
        <v>0.796251093213591</v>
      </c>
      <c r="P71" s="61">
        <v>0.31719510762443098</v>
      </c>
      <c r="Q71" s="61">
        <v>0.144891592371653</v>
      </c>
      <c r="R71" s="61">
        <v>5.6129175423253103E-2</v>
      </c>
      <c r="S71" s="61">
        <v>1.8274615254082398E-2</v>
      </c>
      <c r="T71" s="61">
        <v>0</v>
      </c>
      <c r="U71" s="61">
        <v>0</v>
      </c>
      <c r="V71" s="61">
        <v>0</v>
      </c>
      <c r="W71" s="65">
        <v>0</v>
      </c>
    </row>
    <row r="72" spans="1:23" x14ac:dyDescent="0.25">
      <c r="A72" s="53"/>
      <c r="B72" s="54">
        <f t="shared" si="13"/>
        <v>3.25</v>
      </c>
      <c r="C72" s="64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0.44511741440300701</v>
      </c>
      <c r="K72" s="61">
        <v>1.5428996593089599</v>
      </c>
      <c r="L72" s="61">
        <v>1.46980119829263</v>
      </c>
      <c r="M72" s="61">
        <v>1.95929982116984</v>
      </c>
      <c r="N72" s="61">
        <v>1.4201986711744099</v>
      </c>
      <c r="O72" s="61">
        <v>0.78972444490856197</v>
      </c>
      <c r="P72" s="61">
        <v>0.31850043728543698</v>
      </c>
      <c r="Q72" s="61">
        <v>0.10703703220248301</v>
      </c>
      <c r="R72" s="61">
        <v>4.0465219491182501E-2</v>
      </c>
      <c r="S72" s="61">
        <v>1.9579944915088299E-2</v>
      </c>
      <c r="T72" s="61">
        <v>1.1747966949053E-2</v>
      </c>
      <c r="U72" s="61">
        <v>1.0442637288047099E-2</v>
      </c>
      <c r="V72" s="61">
        <v>0</v>
      </c>
      <c r="W72" s="65">
        <v>0</v>
      </c>
    </row>
    <row r="73" spans="1:23" x14ac:dyDescent="0.25">
      <c r="A73" s="53"/>
      <c r="B73" s="54">
        <f t="shared" si="13"/>
        <v>3.75</v>
      </c>
      <c r="C73" s="64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4.8297197457217798E-2</v>
      </c>
      <c r="K73" s="61">
        <v>0.49080395253821402</v>
      </c>
      <c r="L73" s="61">
        <v>0.62916889660483799</v>
      </c>
      <c r="M73" s="61">
        <v>1.0768969703298601</v>
      </c>
      <c r="N73" s="61">
        <v>1.0064091686355401</v>
      </c>
      <c r="O73" s="61">
        <v>0.62786356694383205</v>
      </c>
      <c r="P73" s="61">
        <v>0.29108851440431299</v>
      </c>
      <c r="Q73" s="61">
        <v>0.101815713558459</v>
      </c>
      <c r="R73" s="61">
        <v>4.8297197457217798E-2</v>
      </c>
      <c r="S73" s="61">
        <v>1.8274615254082398E-2</v>
      </c>
      <c r="T73" s="61">
        <v>0</v>
      </c>
      <c r="U73" s="61">
        <v>0</v>
      </c>
      <c r="V73" s="61">
        <v>0</v>
      </c>
      <c r="W73" s="65">
        <v>0</v>
      </c>
    </row>
    <row r="74" spans="1:23" x14ac:dyDescent="0.25">
      <c r="A74" s="53"/>
      <c r="B74" s="54">
        <f t="shared" si="13"/>
        <v>4.25</v>
      </c>
      <c r="C74" s="64">
        <v>0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9.39837355924239E-2</v>
      </c>
      <c r="L74" s="61">
        <v>0.20885274576094201</v>
      </c>
      <c r="M74" s="61">
        <v>0.44903340338602499</v>
      </c>
      <c r="N74" s="61">
        <v>0.55868109491051998</v>
      </c>
      <c r="O74" s="61">
        <v>0.41640016186087803</v>
      </c>
      <c r="P74" s="61">
        <v>0.211463405082954</v>
      </c>
      <c r="Q74" s="61">
        <v>6.7877142372306104E-2</v>
      </c>
      <c r="R74" s="61">
        <v>2.3495933898105999E-2</v>
      </c>
      <c r="S74" s="61">
        <v>2.0885274576094199E-2</v>
      </c>
      <c r="T74" s="61">
        <v>0</v>
      </c>
      <c r="U74" s="61">
        <v>0</v>
      </c>
      <c r="V74" s="61">
        <v>0</v>
      </c>
      <c r="W74" s="65">
        <v>0</v>
      </c>
    </row>
    <row r="75" spans="1:23" x14ac:dyDescent="0.25">
      <c r="A75" s="53"/>
      <c r="B75" s="54">
        <f t="shared" si="13"/>
        <v>4.75</v>
      </c>
      <c r="C75" s="64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1.9579944915088299E-2</v>
      </c>
      <c r="L75" s="61">
        <v>8.2235768643370899E-2</v>
      </c>
      <c r="M75" s="61">
        <v>0.121395658473547</v>
      </c>
      <c r="N75" s="61">
        <v>0.26367659152318901</v>
      </c>
      <c r="O75" s="61">
        <v>0.266287250845201</v>
      </c>
      <c r="P75" s="61">
        <v>0.186662141523842</v>
      </c>
      <c r="Q75" s="61">
        <v>7.1793131355323794E-2</v>
      </c>
      <c r="R75" s="61">
        <v>2.3495933898105999E-2</v>
      </c>
      <c r="S75" s="61">
        <v>1.0442637288047099E-2</v>
      </c>
      <c r="T75" s="61">
        <v>0</v>
      </c>
      <c r="U75" s="61">
        <v>0</v>
      </c>
      <c r="V75" s="61">
        <v>0</v>
      </c>
      <c r="W75" s="65">
        <v>0</v>
      </c>
    </row>
    <row r="76" spans="1:23" x14ac:dyDescent="0.25">
      <c r="A76" s="53"/>
      <c r="B76" s="54">
        <f t="shared" si="13"/>
        <v>5.25</v>
      </c>
      <c r="C76" s="64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2.7411922881123599E-2</v>
      </c>
      <c r="M76" s="61">
        <v>2.7411922881123599E-2</v>
      </c>
      <c r="N76" s="61">
        <v>0.105731702541477</v>
      </c>
      <c r="O76" s="61">
        <v>0.151418240676683</v>
      </c>
      <c r="P76" s="61">
        <v>0.13053296610058901</v>
      </c>
      <c r="Q76" s="61">
        <v>7.0487801694317898E-2</v>
      </c>
      <c r="R76" s="61">
        <v>2.0885274576094199E-2</v>
      </c>
      <c r="S76" s="61">
        <v>0</v>
      </c>
      <c r="T76" s="61">
        <v>0</v>
      </c>
      <c r="U76" s="61">
        <v>0</v>
      </c>
      <c r="V76" s="61">
        <v>0</v>
      </c>
      <c r="W76" s="65">
        <v>0</v>
      </c>
    </row>
    <row r="77" spans="1:23" x14ac:dyDescent="0.25">
      <c r="A77" s="53"/>
      <c r="B77" s="54">
        <f t="shared" si="13"/>
        <v>5.75</v>
      </c>
      <c r="C77" s="64">
        <v>0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2.2190604237100099E-2</v>
      </c>
      <c r="O77" s="61">
        <v>7.3098461016329705E-2</v>
      </c>
      <c r="P77" s="61">
        <v>5.4823845762247303E-2</v>
      </c>
      <c r="Q77" s="61">
        <v>4.5686538135205998E-2</v>
      </c>
      <c r="R77" s="61">
        <v>1.8274615254082398E-2</v>
      </c>
      <c r="S77" s="61">
        <v>0</v>
      </c>
      <c r="T77" s="61">
        <v>0</v>
      </c>
      <c r="U77" s="61">
        <v>0</v>
      </c>
      <c r="V77" s="61">
        <v>0</v>
      </c>
      <c r="W77" s="65">
        <v>0</v>
      </c>
    </row>
    <row r="78" spans="1:23" x14ac:dyDescent="0.25">
      <c r="A78" s="53"/>
      <c r="B78" s="54">
        <f t="shared" si="13"/>
        <v>6.25</v>
      </c>
      <c r="C78" s="64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3.2633241525147197E-2</v>
      </c>
      <c r="P78" s="61">
        <v>4.0465219491182501E-2</v>
      </c>
      <c r="Q78" s="61">
        <v>2.0885274576094199E-2</v>
      </c>
      <c r="R78" s="61">
        <v>1.1747966949053E-2</v>
      </c>
      <c r="S78" s="61">
        <v>0</v>
      </c>
      <c r="T78" s="61">
        <v>0</v>
      </c>
      <c r="U78" s="61">
        <v>0</v>
      </c>
      <c r="V78" s="61">
        <v>0</v>
      </c>
      <c r="W78" s="65">
        <v>0</v>
      </c>
    </row>
    <row r="79" spans="1:23" x14ac:dyDescent="0.25">
      <c r="A79" s="53"/>
      <c r="B79" s="54">
        <f t="shared" si="13"/>
        <v>6.75</v>
      </c>
      <c r="C79" s="64">
        <v>0</v>
      </c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2.0885274576094199E-2</v>
      </c>
      <c r="Q79" s="61">
        <v>1.8274615254082398E-2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5">
        <v>0</v>
      </c>
    </row>
    <row r="80" spans="1:23" x14ac:dyDescent="0.25">
      <c r="A80" s="53"/>
      <c r="B80" s="54">
        <f t="shared" si="13"/>
        <v>7.25</v>
      </c>
      <c r="C80" s="64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5">
        <v>0</v>
      </c>
    </row>
    <row r="81" spans="1:23" x14ac:dyDescent="0.25">
      <c r="A81" s="53"/>
      <c r="B81" s="54">
        <f t="shared" si="13"/>
        <v>7.75</v>
      </c>
      <c r="C81" s="64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5">
        <v>0</v>
      </c>
    </row>
    <row r="82" spans="1:23" x14ac:dyDescent="0.25">
      <c r="A82" s="53"/>
      <c r="B82" s="54">
        <f t="shared" si="13"/>
        <v>8.25</v>
      </c>
      <c r="C82" s="64">
        <v>0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5">
        <v>0</v>
      </c>
    </row>
    <row r="83" spans="1:23" x14ac:dyDescent="0.25">
      <c r="A83" s="53"/>
      <c r="B83" s="54">
        <f t="shared" si="13"/>
        <v>8.75</v>
      </c>
      <c r="C83" s="64">
        <v>0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5">
        <v>0</v>
      </c>
    </row>
    <row r="84" spans="1:23" x14ac:dyDescent="0.25">
      <c r="A84" s="53"/>
      <c r="B84" s="54">
        <f t="shared" si="13"/>
        <v>9.25</v>
      </c>
      <c r="C84" s="64">
        <v>0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5">
        <v>0</v>
      </c>
    </row>
    <row r="85" spans="1:23" ht="15.75" thickBot="1" x14ac:dyDescent="0.3">
      <c r="A85" s="55"/>
      <c r="B85" s="56">
        <f t="shared" si="13"/>
        <v>9.75</v>
      </c>
      <c r="C85" s="66">
        <v>0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8">
        <v>0</v>
      </c>
    </row>
    <row r="86" spans="1:23" ht="15.75" thickBot="1" x14ac:dyDescent="0.3">
      <c r="A86" s="57"/>
      <c r="B86" s="10"/>
      <c r="C86" s="58">
        <f>C65*1.16</f>
        <v>0.57999999999999996</v>
      </c>
      <c r="D86" s="58">
        <f t="shared" ref="D86:W86" si="14">D65*1.16</f>
        <v>1.7399999999999998</v>
      </c>
      <c r="E86" s="58">
        <f t="shared" si="14"/>
        <v>2.9</v>
      </c>
      <c r="F86" s="58">
        <f t="shared" si="14"/>
        <v>4.0599999999999996</v>
      </c>
      <c r="G86" s="58">
        <f t="shared" si="14"/>
        <v>5.22</v>
      </c>
      <c r="H86" s="58">
        <f t="shared" si="14"/>
        <v>6.38</v>
      </c>
      <c r="I86" s="58">
        <f t="shared" si="14"/>
        <v>7.5399999999999991</v>
      </c>
      <c r="J86" s="58">
        <f t="shared" si="14"/>
        <v>8.6999999999999993</v>
      </c>
      <c r="K86" s="58">
        <f t="shared" si="14"/>
        <v>9.86</v>
      </c>
      <c r="L86" s="58">
        <f t="shared" si="14"/>
        <v>11.02</v>
      </c>
      <c r="M86" s="58">
        <f t="shared" si="14"/>
        <v>12.18</v>
      </c>
      <c r="N86" s="58">
        <f t="shared" si="14"/>
        <v>13.34</v>
      </c>
      <c r="O86" s="58">
        <f t="shared" si="14"/>
        <v>14.499999999999998</v>
      </c>
      <c r="P86" s="58">
        <f t="shared" si="14"/>
        <v>15.659999999999998</v>
      </c>
      <c r="Q86" s="58">
        <f t="shared" si="14"/>
        <v>16.82</v>
      </c>
      <c r="R86" s="58">
        <f t="shared" si="14"/>
        <v>17.98</v>
      </c>
      <c r="S86" s="58">
        <f t="shared" si="14"/>
        <v>19.139999999999997</v>
      </c>
      <c r="T86" s="58">
        <f t="shared" si="14"/>
        <v>20.299999999999997</v>
      </c>
      <c r="U86" s="58">
        <f t="shared" si="14"/>
        <v>21.459999999999997</v>
      </c>
      <c r="V86" s="58">
        <f t="shared" si="14"/>
        <v>22.619999999999997</v>
      </c>
      <c r="W86" s="58">
        <f t="shared" si="14"/>
        <v>23.779999999999998</v>
      </c>
    </row>
    <row r="87" spans="1:23" ht="15.75" thickBot="1" x14ac:dyDescent="0.3">
      <c r="A87" s="57"/>
      <c r="B87" s="10"/>
      <c r="C87" s="43" t="s">
        <v>23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5"/>
    </row>
    <row r="88" spans="1:23" x14ac:dyDescent="0.25">
      <c r="V88" t="s">
        <v>8</v>
      </c>
      <c r="W88" s="15">
        <f>SUM(C66:W85)</f>
        <v>99.827696484747221</v>
      </c>
    </row>
    <row r="90" spans="1:23" x14ac:dyDescent="0.25">
      <c r="A90" t="s">
        <v>7</v>
      </c>
    </row>
    <row r="91" spans="1:23" ht="15.75" thickBot="1" x14ac:dyDescent="0.3"/>
    <row r="92" spans="1:23" ht="15.75" thickBot="1" x14ac:dyDescent="0.3">
      <c r="A92" s="41"/>
      <c r="B92" s="42"/>
      <c r="C92" s="43" t="s">
        <v>21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5"/>
    </row>
    <row r="93" spans="1:23" ht="15.75" thickBot="1" x14ac:dyDescent="0.3">
      <c r="A93" s="46"/>
      <c r="B93" s="47"/>
      <c r="C93" s="48">
        <v>0.5</v>
      </c>
      <c r="D93" s="49">
        <f>C93+1</f>
        <v>1.5</v>
      </c>
      <c r="E93" s="49">
        <f t="shared" ref="E93" si="15">D93+1</f>
        <v>2.5</v>
      </c>
      <c r="F93" s="49">
        <f>E93+1</f>
        <v>3.5</v>
      </c>
      <c r="G93" s="49">
        <f t="shared" ref="G93:W93" si="16">F93+1</f>
        <v>4.5</v>
      </c>
      <c r="H93" s="49">
        <f t="shared" si="16"/>
        <v>5.5</v>
      </c>
      <c r="I93" s="49">
        <f t="shared" si="16"/>
        <v>6.5</v>
      </c>
      <c r="J93" s="49">
        <f t="shared" si="16"/>
        <v>7.5</v>
      </c>
      <c r="K93" s="49">
        <f t="shared" si="16"/>
        <v>8.5</v>
      </c>
      <c r="L93" s="49">
        <f t="shared" si="16"/>
        <v>9.5</v>
      </c>
      <c r="M93" s="49">
        <f t="shared" si="16"/>
        <v>10.5</v>
      </c>
      <c r="N93" s="49">
        <f t="shared" si="16"/>
        <v>11.5</v>
      </c>
      <c r="O93" s="49">
        <f t="shared" si="16"/>
        <v>12.5</v>
      </c>
      <c r="P93" s="49">
        <f t="shared" si="16"/>
        <v>13.5</v>
      </c>
      <c r="Q93" s="49">
        <f t="shared" si="16"/>
        <v>14.5</v>
      </c>
      <c r="R93" s="49">
        <f t="shared" si="16"/>
        <v>15.5</v>
      </c>
      <c r="S93" s="49">
        <f t="shared" si="16"/>
        <v>16.5</v>
      </c>
      <c r="T93" s="49">
        <f t="shared" si="16"/>
        <v>17.5</v>
      </c>
      <c r="U93" s="49">
        <f t="shared" si="16"/>
        <v>18.5</v>
      </c>
      <c r="V93" s="49">
        <f t="shared" si="16"/>
        <v>19.5</v>
      </c>
      <c r="W93" s="50">
        <f t="shared" si="16"/>
        <v>20.5</v>
      </c>
    </row>
    <row r="94" spans="1:23" x14ac:dyDescent="0.25">
      <c r="A94" s="51" t="s">
        <v>22</v>
      </c>
      <c r="B94" s="52">
        <v>0.25</v>
      </c>
      <c r="C94" s="62">
        <f>C38*C66</f>
        <v>0</v>
      </c>
      <c r="D94" s="59">
        <f t="shared" ref="D94:W94" si="17">D38*D66</f>
        <v>0</v>
      </c>
      <c r="E94" s="59">
        <f t="shared" si="17"/>
        <v>0</v>
      </c>
      <c r="F94" s="59">
        <f t="shared" si="17"/>
        <v>0</v>
      </c>
      <c r="G94" s="59">
        <f t="shared" si="17"/>
        <v>0</v>
      </c>
      <c r="H94" s="59">
        <f t="shared" si="17"/>
        <v>0</v>
      </c>
      <c r="I94" s="59">
        <f t="shared" si="17"/>
        <v>0</v>
      </c>
      <c r="J94" s="59">
        <f t="shared" si="17"/>
        <v>1.2712130683551941E-2</v>
      </c>
      <c r="K94" s="59">
        <f t="shared" si="17"/>
        <v>2.3002664122870383E-2</v>
      </c>
      <c r="L94" s="59">
        <f t="shared" si="17"/>
        <v>0</v>
      </c>
      <c r="M94" s="59">
        <f t="shared" si="17"/>
        <v>0</v>
      </c>
      <c r="N94" s="59">
        <f t="shared" si="17"/>
        <v>0</v>
      </c>
      <c r="O94" s="59">
        <f t="shared" si="17"/>
        <v>0</v>
      </c>
      <c r="P94" s="59">
        <f t="shared" si="17"/>
        <v>0</v>
      </c>
      <c r="Q94" s="59">
        <f t="shared" si="17"/>
        <v>0</v>
      </c>
      <c r="R94" s="59">
        <f t="shared" si="17"/>
        <v>0</v>
      </c>
      <c r="S94" s="59">
        <f t="shared" si="17"/>
        <v>0</v>
      </c>
      <c r="T94" s="59">
        <f t="shared" si="17"/>
        <v>0</v>
      </c>
      <c r="U94" s="59">
        <f t="shared" si="17"/>
        <v>0</v>
      </c>
      <c r="V94" s="59">
        <f t="shared" si="17"/>
        <v>0</v>
      </c>
      <c r="W94" s="63">
        <f t="shared" si="17"/>
        <v>0</v>
      </c>
    </row>
    <row r="95" spans="1:23" x14ac:dyDescent="0.25">
      <c r="A95" s="53"/>
      <c r="B95" s="54">
        <f>B94+0.5</f>
        <v>0.75</v>
      </c>
      <c r="C95" s="64">
        <f t="shared" ref="C95:W107" si="18">C39*C67</f>
        <v>0</v>
      </c>
      <c r="D95" s="61">
        <f t="shared" si="18"/>
        <v>0</v>
      </c>
      <c r="E95" s="61">
        <f t="shared" si="18"/>
        <v>0</v>
      </c>
      <c r="F95" s="61">
        <f t="shared" si="18"/>
        <v>0</v>
      </c>
      <c r="G95" s="61">
        <f t="shared" si="18"/>
        <v>6.9554117539623386E-2</v>
      </c>
      <c r="H95" s="61">
        <f t="shared" si="18"/>
        <v>2.1276049135185002</v>
      </c>
      <c r="I95" s="61">
        <f t="shared" si="18"/>
        <v>7.7383597476378556</v>
      </c>
      <c r="J95" s="61">
        <f t="shared" si="18"/>
        <v>15.666429854409309</v>
      </c>
      <c r="K95" s="61">
        <f t="shared" si="18"/>
        <v>11.62519256055829</v>
      </c>
      <c r="L95" s="61">
        <f t="shared" si="18"/>
        <v>6.745022197877927</v>
      </c>
      <c r="M95" s="61">
        <f t="shared" si="18"/>
        <v>3.2294828778984019</v>
      </c>
      <c r="N95" s="61">
        <f t="shared" si="18"/>
        <v>1.007806157889596</v>
      </c>
      <c r="O95" s="61">
        <f t="shared" si="18"/>
        <v>8.9425087906443698E-2</v>
      </c>
      <c r="P95" s="61">
        <f t="shared" si="18"/>
        <v>0</v>
      </c>
      <c r="Q95" s="61">
        <f t="shared" si="18"/>
        <v>0</v>
      </c>
      <c r="R95" s="61">
        <f t="shared" si="18"/>
        <v>0</v>
      </c>
      <c r="S95" s="61">
        <f t="shared" si="18"/>
        <v>0</v>
      </c>
      <c r="T95" s="61">
        <f t="shared" si="18"/>
        <v>0</v>
      </c>
      <c r="U95" s="61">
        <f t="shared" si="18"/>
        <v>0</v>
      </c>
      <c r="V95" s="61">
        <f t="shared" si="18"/>
        <v>0</v>
      </c>
      <c r="W95" s="65">
        <f t="shared" si="18"/>
        <v>0</v>
      </c>
    </row>
    <row r="96" spans="1:23" x14ac:dyDescent="0.25">
      <c r="A96" s="53"/>
      <c r="B96" s="54">
        <f t="shared" ref="B96:B113" si="19">B95+0.5</f>
        <v>1.25</v>
      </c>
      <c r="C96" s="64">
        <f t="shared" si="18"/>
        <v>0</v>
      </c>
      <c r="D96" s="61">
        <f t="shared" si="18"/>
        <v>0</v>
      </c>
      <c r="E96" s="61">
        <f t="shared" si="18"/>
        <v>0</v>
      </c>
      <c r="F96" s="61">
        <f t="shared" si="18"/>
        <v>0</v>
      </c>
      <c r="G96" s="61">
        <f t="shared" si="18"/>
        <v>0.12880392136967345</v>
      </c>
      <c r="H96" s="61">
        <f t="shared" si="18"/>
        <v>7.487124032434771</v>
      </c>
      <c r="I96" s="61">
        <f t="shared" si="18"/>
        <v>59.371963140349109</v>
      </c>
      <c r="J96" s="61">
        <f t="shared" si="18"/>
        <v>90.213754084273404</v>
      </c>
      <c r="K96" s="61">
        <f t="shared" si="18"/>
        <v>75.886673659199872</v>
      </c>
      <c r="L96" s="61">
        <f t="shared" si="18"/>
        <v>46.419643179512043</v>
      </c>
      <c r="M96" s="61">
        <f t="shared" si="18"/>
        <v>21.450925391093723</v>
      </c>
      <c r="N96" s="61">
        <f t="shared" si="18"/>
        <v>11.026886714822531</v>
      </c>
      <c r="O96" s="61">
        <f t="shared" si="18"/>
        <v>5.1957632093790531</v>
      </c>
      <c r="P96" s="61">
        <f t="shared" si="18"/>
        <v>1.0324163621755165</v>
      </c>
      <c r="Q96" s="61">
        <f t="shared" si="18"/>
        <v>0.27336196836805643</v>
      </c>
      <c r="R96" s="61">
        <f t="shared" si="18"/>
        <v>0.24179112088172536</v>
      </c>
      <c r="S96" s="61">
        <f t="shared" si="18"/>
        <v>0</v>
      </c>
      <c r="T96" s="61">
        <f t="shared" si="18"/>
        <v>0</v>
      </c>
      <c r="U96" s="61">
        <f t="shared" si="18"/>
        <v>0</v>
      </c>
      <c r="V96" s="61">
        <f t="shared" si="18"/>
        <v>0</v>
      </c>
      <c r="W96" s="65">
        <f t="shared" si="18"/>
        <v>0</v>
      </c>
    </row>
    <row r="97" spans="1:23" x14ac:dyDescent="0.25">
      <c r="A97" s="53"/>
      <c r="B97" s="54">
        <f t="shared" si="19"/>
        <v>1.75</v>
      </c>
      <c r="C97" s="64">
        <f t="shared" si="18"/>
        <v>0</v>
      </c>
      <c r="D97" s="61">
        <f t="shared" si="18"/>
        <v>0</v>
      </c>
      <c r="E97" s="61">
        <f t="shared" si="18"/>
        <v>0</v>
      </c>
      <c r="F97" s="61">
        <f t="shared" si="18"/>
        <v>0</v>
      </c>
      <c r="G97" s="61">
        <f t="shared" si="18"/>
        <v>0</v>
      </c>
      <c r="H97" s="61">
        <f t="shared" si="18"/>
        <v>2.960983242627643</v>
      </c>
      <c r="I97" s="61">
        <f t="shared" si="18"/>
        <v>92.658761801171053</v>
      </c>
      <c r="J97" s="61">
        <f t="shared" si="18"/>
        <v>163.5305440639697</v>
      </c>
      <c r="K97" s="61">
        <f t="shared" si="18"/>
        <v>153.59321193765948</v>
      </c>
      <c r="L97" s="61">
        <f t="shared" si="18"/>
        <v>130.57030625027966</v>
      </c>
      <c r="M97" s="61">
        <f t="shared" si="18"/>
        <v>69.428179174814105</v>
      </c>
      <c r="N97" s="61">
        <f t="shared" si="18"/>
        <v>39.665164668830613</v>
      </c>
      <c r="O97" s="61">
        <f t="shared" si="18"/>
        <v>23.69433625491493</v>
      </c>
      <c r="P97" s="61">
        <f t="shared" si="18"/>
        <v>9.2226547799571392</v>
      </c>
      <c r="Q97" s="61">
        <f t="shared" si="18"/>
        <v>2.8320299922930654</v>
      </c>
      <c r="R97" s="61">
        <f t="shared" si="18"/>
        <v>0.80200254864769316</v>
      </c>
      <c r="S97" s="61">
        <f t="shared" si="18"/>
        <v>0</v>
      </c>
      <c r="T97" s="61">
        <f t="shared" si="18"/>
        <v>0</v>
      </c>
      <c r="U97" s="61">
        <f t="shared" si="18"/>
        <v>0</v>
      </c>
      <c r="V97" s="61">
        <f t="shared" si="18"/>
        <v>0</v>
      </c>
      <c r="W97" s="65">
        <f t="shared" si="18"/>
        <v>0</v>
      </c>
    </row>
    <row r="98" spans="1:23" x14ac:dyDescent="0.25">
      <c r="A98" s="53"/>
      <c r="B98" s="54">
        <f t="shared" si="19"/>
        <v>2.25</v>
      </c>
      <c r="C98" s="64">
        <f t="shared" si="18"/>
        <v>0</v>
      </c>
      <c r="D98" s="61">
        <f t="shared" si="18"/>
        <v>0</v>
      </c>
      <c r="E98" s="61">
        <f t="shared" si="18"/>
        <v>0</v>
      </c>
      <c r="F98" s="61">
        <f t="shared" si="18"/>
        <v>0</v>
      </c>
      <c r="G98" s="61">
        <f t="shared" si="18"/>
        <v>0</v>
      </c>
      <c r="H98" s="61">
        <f t="shared" si="18"/>
        <v>0</v>
      </c>
      <c r="I98" s="61">
        <f t="shared" si="18"/>
        <v>43.046749219520123</v>
      </c>
      <c r="J98" s="61">
        <f t="shared" si="18"/>
        <v>276.0922238899272</v>
      </c>
      <c r="K98" s="61">
        <f t="shared" si="18"/>
        <v>201.80060291423933</v>
      </c>
      <c r="L98" s="61">
        <f t="shared" si="18"/>
        <v>227.53686584543598</v>
      </c>
      <c r="M98" s="61">
        <f t="shared" si="18"/>
        <v>155.98639181633999</v>
      </c>
      <c r="N98" s="61">
        <f t="shared" si="18"/>
        <v>69.51554536404872</v>
      </c>
      <c r="O98" s="61">
        <f t="shared" si="18"/>
        <v>43.326455090672063</v>
      </c>
      <c r="P98" s="61">
        <f t="shared" si="18"/>
        <v>20.84210385302638</v>
      </c>
      <c r="Q98" s="61">
        <f t="shared" si="18"/>
        <v>9.6160930129928612</v>
      </c>
      <c r="R98" s="61">
        <f t="shared" si="18"/>
        <v>3.4951836489302965</v>
      </c>
      <c r="S98" s="61">
        <f t="shared" si="18"/>
        <v>0.87932054772981472</v>
      </c>
      <c r="T98" s="61">
        <f t="shared" si="18"/>
        <v>0</v>
      </c>
      <c r="U98" s="61">
        <f t="shared" si="18"/>
        <v>0</v>
      </c>
      <c r="V98" s="61">
        <f t="shared" si="18"/>
        <v>0</v>
      </c>
      <c r="W98" s="65">
        <f t="shared" si="18"/>
        <v>0</v>
      </c>
    </row>
    <row r="99" spans="1:23" x14ac:dyDescent="0.25">
      <c r="A99" s="53"/>
      <c r="B99" s="54">
        <f t="shared" si="19"/>
        <v>2.75</v>
      </c>
      <c r="C99" s="64">
        <f t="shared" si="18"/>
        <v>0</v>
      </c>
      <c r="D99" s="61">
        <f t="shared" si="18"/>
        <v>0</v>
      </c>
      <c r="E99" s="61">
        <f t="shared" si="18"/>
        <v>0</v>
      </c>
      <c r="F99" s="61">
        <f t="shared" si="18"/>
        <v>0</v>
      </c>
      <c r="G99" s="61">
        <f t="shared" si="18"/>
        <v>0</v>
      </c>
      <c r="H99" s="61">
        <f t="shared" si="18"/>
        <v>0</v>
      </c>
      <c r="I99" s="61">
        <f t="shared" si="18"/>
        <v>9.5908555842101677</v>
      </c>
      <c r="J99" s="61">
        <f t="shared" si="18"/>
        <v>190.73280877601402</v>
      </c>
      <c r="K99" s="61">
        <f t="shared" si="18"/>
        <v>212.92416045334934</v>
      </c>
      <c r="L99" s="61">
        <f t="shared" si="18"/>
        <v>231.42406802619385</v>
      </c>
      <c r="M99" s="61">
        <f t="shared" si="18"/>
        <v>231.53049740838574</v>
      </c>
      <c r="N99" s="61">
        <f t="shared" si="18"/>
        <v>124.11658534823553</v>
      </c>
      <c r="O99" s="61">
        <f t="shared" si="18"/>
        <v>61.115423503469074</v>
      </c>
      <c r="P99" s="61">
        <f t="shared" si="18"/>
        <v>23.350875613112837</v>
      </c>
      <c r="Q99" s="61">
        <f t="shared" si="18"/>
        <v>10.490070277575271</v>
      </c>
      <c r="R99" s="61">
        <f t="shared" si="18"/>
        <v>3.8708898521465072</v>
      </c>
      <c r="S99" s="61">
        <f t="shared" si="18"/>
        <v>1.2259827225138336</v>
      </c>
      <c r="T99" s="61">
        <f t="shared" si="18"/>
        <v>0</v>
      </c>
      <c r="U99" s="61">
        <f t="shared" si="18"/>
        <v>0</v>
      </c>
      <c r="V99" s="61">
        <f t="shared" si="18"/>
        <v>0</v>
      </c>
      <c r="W99" s="65">
        <f t="shared" si="18"/>
        <v>0</v>
      </c>
    </row>
    <row r="100" spans="1:23" x14ac:dyDescent="0.25">
      <c r="A100" s="53"/>
      <c r="B100" s="54">
        <f t="shared" si="19"/>
        <v>3.25</v>
      </c>
      <c r="C100" s="64">
        <f t="shared" si="18"/>
        <v>0</v>
      </c>
      <c r="D100" s="61">
        <f t="shared" si="18"/>
        <v>0</v>
      </c>
      <c r="E100" s="61">
        <f t="shared" si="18"/>
        <v>0</v>
      </c>
      <c r="F100" s="61">
        <f t="shared" si="18"/>
        <v>0</v>
      </c>
      <c r="G100" s="61">
        <f t="shared" si="18"/>
        <v>0</v>
      </c>
      <c r="H100" s="61">
        <f t="shared" si="18"/>
        <v>0</v>
      </c>
      <c r="I100" s="61">
        <f t="shared" si="18"/>
        <v>0</v>
      </c>
      <c r="J100" s="61">
        <f t="shared" si="18"/>
        <v>48.83915861082761</v>
      </c>
      <c r="K100" s="61">
        <f t="shared" si="18"/>
        <v>176.72946845601251</v>
      </c>
      <c r="L100" s="61">
        <f t="shared" si="18"/>
        <v>168.57594616797894</v>
      </c>
      <c r="M100" s="61">
        <f t="shared" si="18"/>
        <v>222.55357026721418</v>
      </c>
      <c r="N100" s="61">
        <f t="shared" si="18"/>
        <v>157.17331116495154</v>
      </c>
      <c r="O100" s="61">
        <f t="shared" si="18"/>
        <v>84.659889935133108</v>
      </c>
      <c r="P100" s="61">
        <f t="shared" si="18"/>
        <v>32.748247008207315</v>
      </c>
      <c r="Q100" s="61">
        <f t="shared" si="18"/>
        <v>10.823571878984339</v>
      </c>
      <c r="R100" s="61">
        <f t="shared" si="18"/>
        <v>3.8976728686134208</v>
      </c>
      <c r="S100" s="61">
        <f t="shared" si="18"/>
        <v>1.8346317600782507</v>
      </c>
      <c r="T100" s="61">
        <f t="shared" si="18"/>
        <v>0.8998219005439978</v>
      </c>
      <c r="U100" s="61">
        <f t="shared" si="18"/>
        <v>0.67780627611813671</v>
      </c>
      <c r="V100" s="61">
        <f t="shared" si="18"/>
        <v>0</v>
      </c>
      <c r="W100" s="65">
        <f t="shared" si="18"/>
        <v>0</v>
      </c>
    </row>
    <row r="101" spans="1:23" x14ac:dyDescent="0.25">
      <c r="A101" s="53"/>
      <c r="B101" s="54">
        <f t="shared" si="19"/>
        <v>3.75</v>
      </c>
      <c r="C101" s="64">
        <f t="shared" si="18"/>
        <v>0</v>
      </c>
      <c r="D101" s="61">
        <f t="shared" si="18"/>
        <v>0</v>
      </c>
      <c r="E101" s="61">
        <f t="shared" si="18"/>
        <v>0</v>
      </c>
      <c r="F101" s="61">
        <f t="shared" si="18"/>
        <v>0</v>
      </c>
      <c r="G101" s="61">
        <f t="shared" si="18"/>
        <v>0</v>
      </c>
      <c r="H101" s="61">
        <f t="shared" si="18"/>
        <v>0</v>
      </c>
      <c r="I101" s="61">
        <f t="shared" si="18"/>
        <v>0</v>
      </c>
      <c r="J101" s="61">
        <f t="shared" si="18"/>
        <v>7.0552325293712954</v>
      </c>
      <c r="K101" s="61">
        <f t="shared" si="18"/>
        <v>74.8471301844165</v>
      </c>
      <c r="L101" s="61">
        <f t="shared" si="18"/>
        <v>96.072715702635364</v>
      </c>
      <c r="M101" s="61">
        <f t="shared" si="18"/>
        <v>162.85595197226144</v>
      </c>
      <c r="N101" s="61">
        <f t="shared" si="18"/>
        <v>148.28598239177208</v>
      </c>
      <c r="O101" s="61">
        <f t="shared" si="18"/>
        <v>89.611390172915591</v>
      </c>
      <c r="P101" s="61">
        <f t="shared" si="18"/>
        <v>39.847300747812994</v>
      </c>
      <c r="Q101" s="61">
        <f t="shared" si="18"/>
        <v>13.707150128169669</v>
      </c>
      <c r="R101" s="61">
        <f t="shared" si="18"/>
        <v>6.1935725579703629</v>
      </c>
      <c r="S101" s="61">
        <f t="shared" si="18"/>
        <v>2.2797199385587752</v>
      </c>
      <c r="T101" s="61">
        <f t="shared" si="18"/>
        <v>0</v>
      </c>
      <c r="U101" s="61">
        <f t="shared" si="18"/>
        <v>0</v>
      </c>
      <c r="V101" s="61">
        <f t="shared" si="18"/>
        <v>0</v>
      </c>
      <c r="W101" s="65">
        <f t="shared" si="18"/>
        <v>0</v>
      </c>
    </row>
    <row r="102" spans="1:23" x14ac:dyDescent="0.25">
      <c r="A102" s="53"/>
      <c r="B102" s="54">
        <f t="shared" si="19"/>
        <v>4.25</v>
      </c>
      <c r="C102" s="64">
        <f t="shared" si="18"/>
        <v>0</v>
      </c>
      <c r="D102" s="61">
        <f t="shared" si="18"/>
        <v>0</v>
      </c>
      <c r="E102" s="61">
        <f t="shared" si="18"/>
        <v>0</v>
      </c>
      <c r="F102" s="61">
        <f t="shared" si="18"/>
        <v>0</v>
      </c>
      <c r="G102" s="61">
        <f t="shared" si="18"/>
        <v>0</v>
      </c>
      <c r="H102" s="61">
        <f t="shared" si="18"/>
        <v>0</v>
      </c>
      <c r="I102" s="61">
        <f t="shared" si="18"/>
        <v>0</v>
      </c>
      <c r="J102" s="61">
        <f t="shared" si="18"/>
        <v>0</v>
      </c>
      <c r="K102" s="61">
        <f t="shared" si="18"/>
        <v>17.163148365729445</v>
      </c>
      <c r="L102" s="61">
        <f t="shared" si="18"/>
        <v>38.140329701620985</v>
      </c>
      <c r="M102" s="61">
        <f t="shared" si="18"/>
        <v>82.00170885848506</v>
      </c>
      <c r="N102" s="61">
        <f t="shared" si="18"/>
        <v>102.02538195183615</v>
      </c>
      <c r="O102" s="61">
        <f t="shared" si="18"/>
        <v>76.042282342606825</v>
      </c>
      <c r="P102" s="61">
        <f t="shared" si="18"/>
        <v>37.181284034102568</v>
      </c>
      <c r="Q102" s="61">
        <f t="shared" si="18"/>
        <v>11.782233412504187</v>
      </c>
      <c r="R102" s="61">
        <f t="shared" si="18"/>
        <v>3.8817834286705351</v>
      </c>
      <c r="S102" s="61">
        <f t="shared" si="18"/>
        <v>3.3464841256812132</v>
      </c>
      <c r="T102" s="61">
        <f t="shared" si="18"/>
        <v>0</v>
      </c>
      <c r="U102" s="61">
        <f t="shared" si="18"/>
        <v>0</v>
      </c>
      <c r="V102" s="61">
        <f t="shared" si="18"/>
        <v>0</v>
      </c>
      <c r="W102" s="65">
        <f t="shared" si="18"/>
        <v>0</v>
      </c>
    </row>
    <row r="103" spans="1:23" x14ac:dyDescent="0.25">
      <c r="A103" s="53"/>
      <c r="B103" s="54">
        <f t="shared" si="19"/>
        <v>4.75</v>
      </c>
      <c r="C103" s="64">
        <f t="shared" si="18"/>
        <v>0</v>
      </c>
      <c r="D103" s="61">
        <f t="shared" si="18"/>
        <v>0</v>
      </c>
      <c r="E103" s="61">
        <f t="shared" si="18"/>
        <v>0</v>
      </c>
      <c r="F103" s="61">
        <f t="shared" si="18"/>
        <v>0</v>
      </c>
      <c r="G103" s="61">
        <f t="shared" si="18"/>
        <v>0</v>
      </c>
      <c r="H103" s="61">
        <f t="shared" si="18"/>
        <v>0</v>
      </c>
      <c r="I103" s="61">
        <f t="shared" si="18"/>
        <v>0</v>
      </c>
      <c r="J103" s="61">
        <f t="shared" si="18"/>
        <v>0</v>
      </c>
      <c r="K103" s="61">
        <f t="shared" si="18"/>
        <v>3.5756559095269647</v>
      </c>
      <c r="L103" s="61">
        <f t="shared" si="18"/>
        <v>15.017754820013261</v>
      </c>
      <c r="M103" s="61">
        <f t="shared" si="18"/>
        <v>22.169066639067097</v>
      </c>
      <c r="N103" s="61">
        <f t="shared" si="18"/>
        <v>48.152166248296446</v>
      </c>
      <c r="O103" s="61">
        <f t="shared" si="18"/>
        <v>48.628920369566742</v>
      </c>
      <c r="P103" s="61">
        <f t="shared" si="18"/>
        <v>34.087919670823773</v>
      </c>
      <c r="Q103" s="61">
        <f t="shared" si="18"/>
        <v>13.11073833493221</v>
      </c>
      <c r="R103" s="61">
        <f t="shared" si="18"/>
        <v>4.2907870914323656</v>
      </c>
      <c r="S103" s="61">
        <f t="shared" si="18"/>
        <v>1.9070164850810492</v>
      </c>
      <c r="T103" s="61">
        <f t="shared" si="18"/>
        <v>0</v>
      </c>
      <c r="U103" s="61">
        <f t="shared" si="18"/>
        <v>0</v>
      </c>
      <c r="V103" s="61">
        <f t="shared" si="18"/>
        <v>0</v>
      </c>
      <c r="W103" s="65">
        <f t="shared" si="18"/>
        <v>0</v>
      </c>
    </row>
    <row r="104" spans="1:23" x14ac:dyDescent="0.25">
      <c r="A104" s="53"/>
      <c r="B104" s="54">
        <f t="shared" si="19"/>
        <v>5.25</v>
      </c>
      <c r="C104" s="64">
        <f t="shared" si="18"/>
        <v>0</v>
      </c>
      <c r="D104" s="61">
        <f t="shared" si="18"/>
        <v>0</v>
      </c>
      <c r="E104" s="61">
        <f t="shared" si="18"/>
        <v>0</v>
      </c>
      <c r="F104" s="61">
        <f t="shared" si="18"/>
        <v>0</v>
      </c>
      <c r="G104" s="61">
        <f t="shared" si="18"/>
        <v>0</v>
      </c>
      <c r="H104" s="61">
        <f t="shared" si="18"/>
        <v>0</v>
      </c>
      <c r="I104" s="61">
        <f t="shared" si="18"/>
        <v>0</v>
      </c>
      <c r="J104" s="61">
        <f t="shared" si="18"/>
        <v>0</v>
      </c>
      <c r="K104" s="61">
        <f t="shared" si="18"/>
        <v>0</v>
      </c>
      <c r="L104" s="61">
        <f t="shared" si="18"/>
        <v>5.0059182733377474</v>
      </c>
      <c r="M104" s="61">
        <f t="shared" si="18"/>
        <v>5.0059182733377474</v>
      </c>
      <c r="N104" s="61">
        <f t="shared" si="18"/>
        <v>19.308541911445644</v>
      </c>
      <c r="O104" s="61">
        <f t="shared" si="18"/>
        <v>27.651739033675224</v>
      </c>
      <c r="P104" s="61">
        <f t="shared" si="18"/>
        <v>23.837706063513163</v>
      </c>
      <c r="Q104" s="61">
        <f t="shared" si="18"/>
        <v>12.872361274297077</v>
      </c>
      <c r="R104" s="61">
        <f t="shared" si="18"/>
        <v>3.8140329701620983</v>
      </c>
      <c r="S104" s="61">
        <f t="shared" si="18"/>
        <v>0</v>
      </c>
      <c r="T104" s="61">
        <f t="shared" si="18"/>
        <v>0</v>
      </c>
      <c r="U104" s="61">
        <f t="shared" si="18"/>
        <v>0</v>
      </c>
      <c r="V104" s="61">
        <f t="shared" si="18"/>
        <v>0</v>
      </c>
      <c r="W104" s="65">
        <f t="shared" si="18"/>
        <v>0</v>
      </c>
    </row>
    <row r="105" spans="1:23" x14ac:dyDescent="0.25">
      <c r="A105" s="53"/>
      <c r="B105" s="54">
        <f t="shared" si="19"/>
        <v>5.75</v>
      </c>
      <c r="C105" s="64">
        <f t="shared" si="18"/>
        <v>0</v>
      </c>
      <c r="D105" s="61">
        <f t="shared" si="18"/>
        <v>0</v>
      </c>
      <c r="E105" s="61">
        <f t="shared" si="18"/>
        <v>0</v>
      </c>
      <c r="F105" s="61">
        <f t="shared" si="18"/>
        <v>0</v>
      </c>
      <c r="G105" s="61">
        <f t="shared" si="18"/>
        <v>0</v>
      </c>
      <c r="H105" s="61">
        <f t="shared" si="18"/>
        <v>0</v>
      </c>
      <c r="I105" s="61">
        <f t="shared" si="18"/>
        <v>0</v>
      </c>
      <c r="J105" s="61">
        <f t="shared" si="18"/>
        <v>0</v>
      </c>
      <c r="K105" s="61">
        <f t="shared" si="18"/>
        <v>0</v>
      </c>
      <c r="L105" s="61">
        <f t="shared" si="18"/>
        <v>0</v>
      </c>
      <c r="M105" s="61">
        <f t="shared" si="18"/>
        <v>0</v>
      </c>
      <c r="N105" s="61">
        <f t="shared" si="18"/>
        <v>4.0524100307972315</v>
      </c>
      <c r="O105" s="61">
        <f t="shared" si="18"/>
        <v>13.349115395567345</v>
      </c>
      <c r="P105" s="61">
        <f t="shared" si="18"/>
        <v>10.011836546675514</v>
      </c>
      <c r="Q105" s="61">
        <f t="shared" si="18"/>
        <v>8.3431971222295793</v>
      </c>
      <c r="R105" s="61">
        <f t="shared" si="18"/>
        <v>3.3372788488918315</v>
      </c>
      <c r="S105" s="61">
        <f t="shared" si="18"/>
        <v>0</v>
      </c>
      <c r="T105" s="61">
        <f t="shared" si="18"/>
        <v>0</v>
      </c>
      <c r="U105" s="61">
        <f t="shared" si="18"/>
        <v>0</v>
      </c>
      <c r="V105" s="61">
        <f t="shared" si="18"/>
        <v>0</v>
      </c>
      <c r="W105" s="65">
        <f t="shared" si="18"/>
        <v>0</v>
      </c>
    </row>
    <row r="106" spans="1:23" x14ac:dyDescent="0.25">
      <c r="A106" s="53"/>
      <c r="B106" s="54">
        <f t="shared" si="19"/>
        <v>6.25</v>
      </c>
      <c r="C106" s="64">
        <f t="shared" si="18"/>
        <v>0</v>
      </c>
      <c r="D106" s="61">
        <f t="shared" si="18"/>
        <v>0</v>
      </c>
      <c r="E106" s="61">
        <f t="shared" si="18"/>
        <v>0</v>
      </c>
      <c r="F106" s="61">
        <f t="shared" si="18"/>
        <v>0</v>
      </c>
      <c r="G106" s="61">
        <f t="shared" si="18"/>
        <v>0</v>
      </c>
      <c r="H106" s="61">
        <f t="shared" si="18"/>
        <v>0</v>
      </c>
      <c r="I106" s="61">
        <f t="shared" si="18"/>
        <v>0</v>
      </c>
      <c r="J106" s="61">
        <f t="shared" si="18"/>
        <v>0</v>
      </c>
      <c r="K106" s="61">
        <f t="shared" si="18"/>
        <v>0</v>
      </c>
      <c r="L106" s="61">
        <f t="shared" si="18"/>
        <v>0</v>
      </c>
      <c r="M106" s="61">
        <f t="shared" si="18"/>
        <v>0</v>
      </c>
      <c r="N106" s="61">
        <f t="shared" si="18"/>
        <v>0</v>
      </c>
      <c r="O106" s="61">
        <f t="shared" si="18"/>
        <v>5.9594265158782802</v>
      </c>
      <c r="P106" s="61">
        <f t="shared" si="18"/>
        <v>7.3896888796890634</v>
      </c>
      <c r="Q106" s="61">
        <f t="shared" si="18"/>
        <v>3.8140329701620983</v>
      </c>
      <c r="R106" s="61">
        <f t="shared" si="18"/>
        <v>2.1453935457161828</v>
      </c>
      <c r="S106" s="61">
        <f t="shared" si="18"/>
        <v>0</v>
      </c>
      <c r="T106" s="61">
        <f t="shared" si="18"/>
        <v>0</v>
      </c>
      <c r="U106" s="61">
        <f t="shared" si="18"/>
        <v>0</v>
      </c>
      <c r="V106" s="61">
        <f t="shared" si="18"/>
        <v>0</v>
      </c>
      <c r="W106" s="65">
        <f t="shared" si="18"/>
        <v>0</v>
      </c>
    </row>
    <row r="107" spans="1:23" x14ac:dyDescent="0.25">
      <c r="A107" s="53"/>
      <c r="B107" s="54">
        <f t="shared" si="19"/>
        <v>6.75</v>
      </c>
      <c r="C107" s="64">
        <f t="shared" si="18"/>
        <v>0</v>
      </c>
      <c r="D107" s="61">
        <f t="shared" si="18"/>
        <v>0</v>
      </c>
      <c r="E107" s="61">
        <f t="shared" si="18"/>
        <v>0</v>
      </c>
      <c r="F107" s="61">
        <f t="shared" ref="F107:Z107" si="20">F51*F79</f>
        <v>0</v>
      </c>
      <c r="G107" s="61">
        <f t="shared" si="20"/>
        <v>0</v>
      </c>
      <c r="H107" s="61">
        <f t="shared" si="20"/>
        <v>0</v>
      </c>
      <c r="I107" s="61">
        <f t="shared" si="20"/>
        <v>0</v>
      </c>
      <c r="J107" s="61">
        <f t="shared" si="20"/>
        <v>0</v>
      </c>
      <c r="K107" s="61">
        <f t="shared" si="20"/>
        <v>0</v>
      </c>
      <c r="L107" s="61">
        <f t="shared" si="20"/>
        <v>0</v>
      </c>
      <c r="M107" s="61">
        <f t="shared" si="20"/>
        <v>0</v>
      </c>
      <c r="N107" s="61">
        <f t="shared" si="20"/>
        <v>0</v>
      </c>
      <c r="O107" s="61">
        <f t="shared" si="20"/>
        <v>0</v>
      </c>
      <c r="P107" s="61">
        <f t="shared" si="20"/>
        <v>3.8140329701620983</v>
      </c>
      <c r="Q107" s="61">
        <f t="shared" si="20"/>
        <v>3.3372788488918315</v>
      </c>
      <c r="R107" s="61">
        <f t="shared" si="20"/>
        <v>0</v>
      </c>
      <c r="S107" s="61">
        <f t="shared" si="20"/>
        <v>0</v>
      </c>
      <c r="T107" s="61">
        <f t="shared" si="20"/>
        <v>0</v>
      </c>
      <c r="U107" s="61">
        <f t="shared" si="20"/>
        <v>0</v>
      </c>
      <c r="V107" s="61">
        <f t="shared" si="20"/>
        <v>0</v>
      </c>
      <c r="W107" s="65">
        <f t="shared" si="20"/>
        <v>0</v>
      </c>
    </row>
    <row r="108" spans="1:23" x14ac:dyDescent="0.25">
      <c r="A108" s="53"/>
      <c r="B108" s="54">
        <f t="shared" si="19"/>
        <v>7.25</v>
      </c>
      <c r="C108" s="64">
        <f t="shared" ref="C108:W113" si="21">C52*C80</f>
        <v>0</v>
      </c>
      <c r="D108" s="61">
        <f t="shared" si="21"/>
        <v>0</v>
      </c>
      <c r="E108" s="61">
        <f t="shared" si="21"/>
        <v>0</v>
      </c>
      <c r="F108" s="61">
        <f t="shared" si="21"/>
        <v>0</v>
      </c>
      <c r="G108" s="61">
        <f t="shared" si="21"/>
        <v>0</v>
      </c>
      <c r="H108" s="61">
        <f t="shared" si="21"/>
        <v>0</v>
      </c>
      <c r="I108" s="61">
        <f t="shared" si="21"/>
        <v>0</v>
      </c>
      <c r="J108" s="61">
        <f t="shared" si="21"/>
        <v>0</v>
      </c>
      <c r="K108" s="61">
        <f t="shared" si="21"/>
        <v>0</v>
      </c>
      <c r="L108" s="61">
        <f t="shared" si="21"/>
        <v>0</v>
      </c>
      <c r="M108" s="61">
        <f t="shared" si="21"/>
        <v>0</v>
      </c>
      <c r="N108" s="61">
        <f t="shared" si="21"/>
        <v>0</v>
      </c>
      <c r="O108" s="61">
        <f t="shared" si="21"/>
        <v>0</v>
      </c>
      <c r="P108" s="61">
        <f t="shared" si="21"/>
        <v>0</v>
      </c>
      <c r="Q108" s="61">
        <f t="shared" si="21"/>
        <v>0</v>
      </c>
      <c r="R108" s="61">
        <f t="shared" si="21"/>
        <v>0</v>
      </c>
      <c r="S108" s="61">
        <f t="shared" si="21"/>
        <v>0</v>
      </c>
      <c r="T108" s="61">
        <f t="shared" si="21"/>
        <v>0</v>
      </c>
      <c r="U108" s="61">
        <f t="shared" si="21"/>
        <v>0</v>
      </c>
      <c r="V108" s="61">
        <f t="shared" si="21"/>
        <v>0</v>
      </c>
      <c r="W108" s="65">
        <f t="shared" si="21"/>
        <v>0</v>
      </c>
    </row>
    <row r="109" spans="1:23" x14ac:dyDescent="0.25">
      <c r="A109" s="53"/>
      <c r="B109" s="54">
        <f t="shared" si="19"/>
        <v>7.75</v>
      </c>
      <c r="C109" s="64">
        <f t="shared" si="21"/>
        <v>0</v>
      </c>
      <c r="D109" s="61">
        <f t="shared" si="21"/>
        <v>0</v>
      </c>
      <c r="E109" s="61">
        <f t="shared" si="21"/>
        <v>0</v>
      </c>
      <c r="F109" s="61">
        <f t="shared" si="21"/>
        <v>0</v>
      </c>
      <c r="G109" s="61">
        <f t="shared" si="21"/>
        <v>0</v>
      </c>
      <c r="H109" s="61">
        <f t="shared" si="21"/>
        <v>0</v>
      </c>
      <c r="I109" s="61">
        <f t="shared" si="21"/>
        <v>0</v>
      </c>
      <c r="J109" s="61">
        <f t="shared" si="21"/>
        <v>0</v>
      </c>
      <c r="K109" s="61">
        <f t="shared" si="21"/>
        <v>0</v>
      </c>
      <c r="L109" s="61">
        <f t="shared" si="21"/>
        <v>0</v>
      </c>
      <c r="M109" s="61">
        <f t="shared" si="21"/>
        <v>0</v>
      </c>
      <c r="N109" s="61">
        <f t="shared" si="21"/>
        <v>0</v>
      </c>
      <c r="O109" s="61">
        <f t="shared" si="21"/>
        <v>0</v>
      </c>
      <c r="P109" s="61">
        <f t="shared" si="21"/>
        <v>0</v>
      </c>
      <c r="Q109" s="61">
        <f t="shared" si="21"/>
        <v>0</v>
      </c>
      <c r="R109" s="61">
        <f t="shared" si="21"/>
        <v>0</v>
      </c>
      <c r="S109" s="61">
        <f t="shared" si="21"/>
        <v>0</v>
      </c>
      <c r="T109" s="61">
        <f t="shared" si="21"/>
        <v>0</v>
      </c>
      <c r="U109" s="61">
        <f t="shared" si="21"/>
        <v>0</v>
      </c>
      <c r="V109" s="61">
        <f t="shared" si="21"/>
        <v>0</v>
      </c>
      <c r="W109" s="65">
        <f t="shared" si="21"/>
        <v>0</v>
      </c>
    </row>
    <row r="110" spans="1:23" x14ac:dyDescent="0.25">
      <c r="A110" s="53"/>
      <c r="B110" s="54">
        <f t="shared" si="19"/>
        <v>8.25</v>
      </c>
      <c r="C110" s="64">
        <f t="shared" si="21"/>
        <v>0</v>
      </c>
      <c r="D110" s="61">
        <f t="shared" si="21"/>
        <v>0</v>
      </c>
      <c r="E110" s="61">
        <f t="shared" si="21"/>
        <v>0</v>
      </c>
      <c r="F110" s="61">
        <f t="shared" si="21"/>
        <v>0</v>
      </c>
      <c r="G110" s="61">
        <f t="shared" si="21"/>
        <v>0</v>
      </c>
      <c r="H110" s="61">
        <f t="shared" si="21"/>
        <v>0</v>
      </c>
      <c r="I110" s="61">
        <f t="shared" si="21"/>
        <v>0</v>
      </c>
      <c r="J110" s="61">
        <f t="shared" si="21"/>
        <v>0</v>
      </c>
      <c r="K110" s="61">
        <f t="shared" si="21"/>
        <v>0</v>
      </c>
      <c r="L110" s="61">
        <f t="shared" si="21"/>
        <v>0</v>
      </c>
      <c r="M110" s="61">
        <f t="shared" si="21"/>
        <v>0</v>
      </c>
      <c r="N110" s="61">
        <f t="shared" si="21"/>
        <v>0</v>
      </c>
      <c r="O110" s="61">
        <f t="shared" si="21"/>
        <v>0</v>
      </c>
      <c r="P110" s="61">
        <f t="shared" si="21"/>
        <v>0</v>
      </c>
      <c r="Q110" s="61">
        <f t="shared" si="21"/>
        <v>0</v>
      </c>
      <c r="R110" s="61">
        <f t="shared" si="21"/>
        <v>0</v>
      </c>
      <c r="S110" s="61">
        <f t="shared" si="21"/>
        <v>0</v>
      </c>
      <c r="T110" s="61">
        <f t="shared" si="21"/>
        <v>0</v>
      </c>
      <c r="U110" s="61">
        <f t="shared" si="21"/>
        <v>0</v>
      </c>
      <c r="V110" s="61">
        <f t="shared" si="21"/>
        <v>0</v>
      </c>
      <c r="W110" s="65">
        <f t="shared" si="21"/>
        <v>0</v>
      </c>
    </row>
    <row r="111" spans="1:23" x14ac:dyDescent="0.25">
      <c r="A111" s="53"/>
      <c r="B111" s="54">
        <f t="shared" si="19"/>
        <v>8.75</v>
      </c>
      <c r="C111" s="64">
        <f t="shared" si="21"/>
        <v>0</v>
      </c>
      <c r="D111" s="61">
        <f t="shared" si="21"/>
        <v>0</v>
      </c>
      <c r="E111" s="61">
        <f t="shared" si="21"/>
        <v>0</v>
      </c>
      <c r="F111" s="61">
        <f t="shared" si="21"/>
        <v>0</v>
      </c>
      <c r="G111" s="61">
        <f t="shared" si="21"/>
        <v>0</v>
      </c>
      <c r="H111" s="61">
        <f t="shared" si="21"/>
        <v>0</v>
      </c>
      <c r="I111" s="61">
        <f t="shared" si="21"/>
        <v>0</v>
      </c>
      <c r="J111" s="61">
        <f t="shared" si="21"/>
        <v>0</v>
      </c>
      <c r="K111" s="61">
        <f t="shared" si="21"/>
        <v>0</v>
      </c>
      <c r="L111" s="61">
        <f t="shared" si="21"/>
        <v>0</v>
      </c>
      <c r="M111" s="61">
        <f t="shared" si="21"/>
        <v>0</v>
      </c>
      <c r="N111" s="61">
        <f t="shared" si="21"/>
        <v>0</v>
      </c>
      <c r="O111" s="61">
        <f t="shared" si="21"/>
        <v>0</v>
      </c>
      <c r="P111" s="61">
        <f t="shared" si="21"/>
        <v>0</v>
      </c>
      <c r="Q111" s="61">
        <f t="shared" si="21"/>
        <v>0</v>
      </c>
      <c r="R111" s="61">
        <f t="shared" si="21"/>
        <v>0</v>
      </c>
      <c r="S111" s="61">
        <f t="shared" si="21"/>
        <v>0</v>
      </c>
      <c r="T111" s="61">
        <f t="shared" si="21"/>
        <v>0</v>
      </c>
      <c r="U111" s="61">
        <f t="shared" si="21"/>
        <v>0</v>
      </c>
      <c r="V111" s="61">
        <f t="shared" si="21"/>
        <v>0</v>
      </c>
      <c r="W111" s="65">
        <f t="shared" si="21"/>
        <v>0</v>
      </c>
    </row>
    <row r="112" spans="1:23" x14ac:dyDescent="0.25">
      <c r="A112" s="53"/>
      <c r="B112" s="54">
        <f t="shared" si="19"/>
        <v>9.25</v>
      </c>
      <c r="C112" s="64">
        <f t="shared" si="21"/>
        <v>0</v>
      </c>
      <c r="D112" s="61">
        <f t="shared" si="21"/>
        <v>0</v>
      </c>
      <c r="E112" s="61">
        <f t="shared" si="21"/>
        <v>0</v>
      </c>
      <c r="F112" s="61">
        <f t="shared" si="21"/>
        <v>0</v>
      </c>
      <c r="G112" s="61">
        <f t="shared" si="21"/>
        <v>0</v>
      </c>
      <c r="H112" s="61">
        <f t="shared" si="21"/>
        <v>0</v>
      </c>
      <c r="I112" s="61">
        <f t="shared" si="21"/>
        <v>0</v>
      </c>
      <c r="J112" s="61">
        <f t="shared" si="21"/>
        <v>0</v>
      </c>
      <c r="K112" s="61">
        <f t="shared" si="21"/>
        <v>0</v>
      </c>
      <c r="L112" s="61">
        <f t="shared" si="21"/>
        <v>0</v>
      </c>
      <c r="M112" s="61">
        <f t="shared" si="21"/>
        <v>0</v>
      </c>
      <c r="N112" s="61">
        <f t="shared" si="21"/>
        <v>0</v>
      </c>
      <c r="O112" s="61">
        <f t="shared" si="21"/>
        <v>0</v>
      </c>
      <c r="P112" s="61">
        <f t="shared" si="21"/>
        <v>0</v>
      </c>
      <c r="Q112" s="61">
        <f t="shared" si="21"/>
        <v>0</v>
      </c>
      <c r="R112" s="61">
        <f t="shared" si="21"/>
        <v>0</v>
      </c>
      <c r="S112" s="61">
        <f t="shared" si="21"/>
        <v>0</v>
      </c>
      <c r="T112" s="61">
        <f t="shared" si="21"/>
        <v>0</v>
      </c>
      <c r="U112" s="61">
        <f t="shared" si="21"/>
        <v>0</v>
      </c>
      <c r="V112" s="61">
        <f t="shared" si="21"/>
        <v>0</v>
      </c>
      <c r="W112" s="65">
        <f t="shared" si="21"/>
        <v>0</v>
      </c>
    </row>
    <row r="113" spans="1:23" ht="15.75" thickBot="1" x14ac:dyDescent="0.3">
      <c r="A113" s="55"/>
      <c r="B113" s="56">
        <f t="shared" si="19"/>
        <v>9.75</v>
      </c>
      <c r="C113" s="66">
        <f t="shared" si="21"/>
        <v>0</v>
      </c>
      <c r="D113" s="67">
        <f t="shared" si="21"/>
        <v>0</v>
      </c>
      <c r="E113" s="67">
        <f t="shared" si="21"/>
        <v>0</v>
      </c>
      <c r="F113" s="67">
        <f t="shared" si="21"/>
        <v>0</v>
      </c>
      <c r="G113" s="67">
        <f t="shared" si="21"/>
        <v>0</v>
      </c>
      <c r="H113" s="67">
        <f t="shared" si="21"/>
        <v>0</v>
      </c>
      <c r="I113" s="67">
        <f t="shared" si="21"/>
        <v>0</v>
      </c>
      <c r="J113" s="67">
        <f t="shared" si="21"/>
        <v>0</v>
      </c>
      <c r="K113" s="67">
        <f t="shared" si="21"/>
        <v>0</v>
      </c>
      <c r="L113" s="67">
        <f t="shared" si="21"/>
        <v>0</v>
      </c>
      <c r="M113" s="67">
        <f t="shared" si="21"/>
        <v>0</v>
      </c>
      <c r="N113" s="67">
        <f t="shared" si="21"/>
        <v>0</v>
      </c>
      <c r="O113" s="67">
        <f t="shared" si="21"/>
        <v>0</v>
      </c>
      <c r="P113" s="67">
        <f t="shared" si="21"/>
        <v>0</v>
      </c>
      <c r="Q113" s="67">
        <f t="shared" si="21"/>
        <v>0</v>
      </c>
      <c r="R113" s="67">
        <f t="shared" si="21"/>
        <v>0</v>
      </c>
      <c r="S113" s="67">
        <f t="shared" si="21"/>
        <v>0</v>
      </c>
      <c r="T113" s="67">
        <f t="shared" si="21"/>
        <v>0</v>
      </c>
      <c r="U113" s="67">
        <f t="shared" si="21"/>
        <v>0</v>
      </c>
      <c r="V113" s="67">
        <f t="shared" si="21"/>
        <v>0</v>
      </c>
      <c r="W113" s="68">
        <f t="shared" si="21"/>
        <v>0</v>
      </c>
    </row>
    <row r="114" spans="1:23" ht="15.75" thickBot="1" x14ac:dyDescent="0.3">
      <c r="A114" s="57"/>
      <c r="B114" s="10"/>
      <c r="C114" s="58">
        <f>C93*1.16</f>
        <v>0.57999999999999996</v>
      </c>
      <c r="D114" s="58">
        <f t="shared" ref="D114:W114" si="22">D93*1.16</f>
        <v>1.7399999999999998</v>
      </c>
      <c r="E114" s="58">
        <f t="shared" si="22"/>
        <v>2.9</v>
      </c>
      <c r="F114" s="58">
        <f t="shared" si="22"/>
        <v>4.0599999999999996</v>
      </c>
      <c r="G114" s="58">
        <f t="shared" si="22"/>
        <v>5.22</v>
      </c>
      <c r="H114" s="58">
        <f t="shared" si="22"/>
        <v>6.38</v>
      </c>
      <c r="I114" s="58">
        <f t="shared" si="22"/>
        <v>7.5399999999999991</v>
      </c>
      <c r="J114" s="58">
        <f t="shared" si="22"/>
        <v>8.6999999999999993</v>
      </c>
      <c r="K114" s="58">
        <f t="shared" si="22"/>
        <v>9.86</v>
      </c>
      <c r="L114" s="58">
        <f t="shared" si="22"/>
        <v>11.02</v>
      </c>
      <c r="M114" s="58">
        <f t="shared" si="22"/>
        <v>12.18</v>
      </c>
      <c r="N114" s="58">
        <f t="shared" si="22"/>
        <v>13.34</v>
      </c>
      <c r="O114" s="58">
        <f t="shared" si="22"/>
        <v>14.499999999999998</v>
      </c>
      <c r="P114" s="58">
        <f t="shared" si="22"/>
        <v>15.659999999999998</v>
      </c>
      <c r="Q114" s="58">
        <f t="shared" si="22"/>
        <v>16.82</v>
      </c>
      <c r="R114" s="58">
        <f t="shared" si="22"/>
        <v>17.98</v>
      </c>
      <c r="S114" s="58">
        <f t="shared" si="22"/>
        <v>19.139999999999997</v>
      </c>
      <c r="T114" s="58">
        <f t="shared" si="22"/>
        <v>20.299999999999997</v>
      </c>
      <c r="U114" s="58">
        <f t="shared" si="22"/>
        <v>21.459999999999997</v>
      </c>
      <c r="V114" s="58">
        <f t="shared" si="22"/>
        <v>22.619999999999997</v>
      </c>
      <c r="W114" s="58">
        <f t="shared" si="22"/>
        <v>23.779999999999998</v>
      </c>
    </row>
    <row r="115" spans="1:23" ht="15.75" thickBot="1" x14ac:dyDescent="0.3">
      <c r="A115" s="57"/>
      <c r="B115" s="10"/>
      <c r="C115" s="43" t="s">
        <v>23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5"/>
    </row>
    <row r="116" spans="1:23" x14ac:dyDescent="0.25">
      <c r="V116" t="s">
        <v>8</v>
      </c>
      <c r="W116" s="15">
        <f>SUM(C94:W113)</f>
        <v>5484.2554404620887</v>
      </c>
    </row>
    <row r="117" spans="1:23" x14ac:dyDescent="0.25">
      <c r="V117" t="s">
        <v>9</v>
      </c>
      <c r="W117" s="15">
        <f>W116/W88</f>
        <v>54.937213154067258</v>
      </c>
    </row>
  </sheetData>
  <mergeCells count="16">
    <mergeCell ref="A92:B93"/>
    <mergeCell ref="C92:W92"/>
    <mergeCell ref="A94:A113"/>
    <mergeCell ref="C115:W115"/>
    <mergeCell ref="A38:A57"/>
    <mergeCell ref="C59:W59"/>
    <mergeCell ref="A64:B65"/>
    <mergeCell ref="C64:W64"/>
    <mergeCell ref="A66:A85"/>
    <mergeCell ref="C87:W87"/>
    <mergeCell ref="A8:B9"/>
    <mergeCell ref="C8:W8"/>
    <mergeCell ref="A10:A29"/>
    <mergeCell ref="C31:W31"/>
    <mergeCell ref="A36:B37"/>
    <mergeCell ref="C36:W36"/>
  </mergeCells>
  <conditionalFormatting sqref="C10:W2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:W5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6:W8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4:W1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4"/>
  <sheetViews>
    <sheetView tabSelected="1" topLeftCell="L4" zoomScale="90" zoomScaleNormal="90" workbookViewId="0">
      <selection activeCell="V32" sqref="V32"/>
    </sheetView>
  </sheetViews>
  <sheetFormatPr defaultRowHeight="15" x14ac:dyDescent="0.25"/>
  <cols>
    <col min="11" max="11" width="21.140625" bestFit="1" customWidth="1"/>
    <col min="12" max="12" width="11.7109375" bestFit="1" customWidth="1"/>
  </cols>
  <sheetData>
    <row r="2" spans="1:24" x14ac:dyDescent="0.25">
      <c r="A2" t="s">
        <v>0</v>
      </c>
    </row>
    <row r="4" spans="1:24" ht="15.75" customHeight="1" thickBot="1" x14ac:dyDescent="0.3">
      <c r="D4" t="s">
        <v>21</v>
      </c>
    </row>
    <row r="5" spans="1:24" ht="15.75" thickBot="1" x14ac:dyDescent="0.3">
      <c r="C5" s="1"/>
      <c r="D5" s="35">
        <v>0.5</v>
      </c>
      <c r="E5" s="33">
        <v>1.5</v>
      </c>
      <c r="F5" s="33">
        <v>2.5</v>
      </c>
      <c r="G5" s="33">
        <v>3.5</v>
      </c>
      <c r="H5" s="33">
        <v>4.5</v>
      </c>
      <c r="I5" s="33">
        <v>5.5</v>
      </c>
      <c r="J5" s="33">
        <v>6.5</v>
      </c>
      <c r="K5" s="33">
        <v>7.5</v>
      </c>
      <c r="L5" s="33">
        <v>8.5</v>
      </c>
      <c r="M5" s="33">
        <v>9.5</v>
      </c>
      <c r="N5" s="33">
        <v>10.5</v>
      </c>
      <c r="O5" s="33">
        <v>11.5</v>
      </c>
      <c r="P5" s="33">
        <v>12.5</v>
      </c>
      <c r="Q5" s="33">
        <v>13.5</v>
      </c>
      <c r="R5" s="33">
        <v>14.5</v>
      </c>
      <c r="S5" s="33">
        <v>15.5</v>
      </c>
      <c r="T5" s="33">
        <v>16.5</v>
      </c>
      <c r="U5" s="33">
        <v>17.5</v>
      </c>
      <c r="V5" s="33">
        <v>18.5</v>
      </c>
      <c r="W5" s="33">
        <v>19.5</v>
      </c>
      <c r="X5" s="34">
        <v>20.5</v>
      </c>
    </row>
    <row r="6" spans="1:24" ht="15" customHeight="1" x14ac:dyDescent="0.25">
      <c r="B6" t="s">
        <v>22</v>
      </c>
      <c r="C6" s="36">
        <v>0.25</v>
      </c>
      <c r="D6" s="74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0.64924241302415397</v>
      </c>
      <c r="L6" s="75">
        <v>0.67777349838037504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5">
        <v>0</v>
      </c>
      <c r="W6" s="75">
        <v>0</v>
      </c>
      <c r="X6" s="76">
        <v>0</v>
      </c>
    </row>
    <row r="7" spans="1:24" x14ac:dyDescent="0.25">
      <c r="C7" s="37">
        <v>0.75</v>
      </c>
      <c r="D7" s="17">
        <v>0</v>
      </c>
      <c r="E7" s="16">
        <v>0</v>
      </c>
      <c r="F7" s="16">
        <v>0</v>
      </c>
      <c r="G7" s="16">
        <v>0</v>
      </c>
      <c r="H7" s="16">
        <v>3.5523142603953399</v>
      </c>
      <c r="I7" s="16">
        <v>4.5784742926892896</v>
      </c>
      <c r="J7" s="16">
        <v>5.2048112546688898</v>
      </c>
      <c r="K7" s="16">
        <v>5.8431817172173499</v>
      </c>
      <c r="L7" s="16">
        <v>6.0999614854233402</v>
      </c>
      <c r="M7" s="16">
        <v>6.1079125952391298</v>
      </c>
      <c r="N7" s="16">
        <v>6.0490819998268597</v>
      </c>
      <c r="O7" s="16">
        <v>5.89366579769192</v>
      </c>
      <c r="P7" s="16">
        <v>5.7089721328539698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8">
        <v>0</v>
      </c>
    </row>
    <row r="8" spans="1:24" x14ac:dyDescent="0.25">
      <c r="C8" s="37">
        <v>1.25</v>
      </c>
      <c r="D8" s="17">
        <v>0</v>
      </c>
      <c r="E8" s="16">
        <v>0</v>
      </c>
      <c r="F8" s="16">
        <v>0</v>
      </c>
      <c r="G8" s="16">
        <v>0</v>
      </c>
      <c r="H8" s="16">
        <v>9.8675396122092902</v>
      </c>
      <c r="I8" s="16">
        <v>12.7179841463591</v>
      </c>
      <c r="J8" s="16">
        <v>14.457809040747</v>
      </c>
      <c r="K8" s="16">
        <v>16.231060325603799</v>
      </c>
      <c r="L8" s="16">
        <v>16.944337459509299</v>
      </c>
      <c r="M8" s="16">
        <v>16.966423875664301</v>
      </c>
      <c r="N8" s="16">
        <v>16.803005555074598</v>
      </c>
      <c r="O8" s="16">
        <v>16.371293882477499</v>
      </c>
      <c r="P8" s="16">
        <v>15.858255924594401</v>
      </c>
      <c r="Q8" s="16">
        <v>15.2100740557508</v>
      </c>
      <c r="R8" s="16">
        <v>14.9585621676489</v>
      </c>
      <c r="S8" s="16">
        <v>14.248750753560101</v>
      </c>
      <c r="T8" s="16">
        <v>0</v>
      </c>
      <c r="U8" s="16">
        <v>0</v>
      </c>
      <c r="V8" s="16">
        <v>0</v>
      </c>
      <c r="W8" s="16">
        <v>0</v>
      </c>
      <c r="X8" s="18">
        <v>0</v>
      </c>
    </row>
    <row r="9" spans="1:24" x14ac:dyDescent="0.25">
      <c r="C9" s="37">
        <v>1.75</v>
      </c>
      <c r="D9" s="17">
        <v>0</v>
      </c>
      <c r="E9" s="16">
        <v>0</v>
      </c>
      <c r="F9" s="16">
        <v>0</v>
      </c>
      <c r="G9" s="16">
        <v>0</v>
      </c>
      <c r="H9" s="16">
        <v>0</v>
      </c>
      <c r="I9" s="16">
        <v>24.9272489268638</v>
      </c>
      <c r="J9" s="16">
        <v>28.337305719863899</v>
      </c>
      <c r="K9" s="16">
        <v>31.812878238183501</v>
      </c>
      <c r="L9" s="16">
        <v>33.210901420638301</v>
      </c>
      <c r="M9" s="16">
        <v>33.254190796302098</v>
      </c>
      <c r="N9" s="16">
        <v>32.933890887946298</v>
      </c>
      <c r="O9" s="16">
        <v>32.087736009656098</v>
      </c>
      <c r="P9" s="16">
        <v>31.082181612205101</v>
      </c>
      <c r="Q9" s="16">
        <v>29.811745149271601</v>
      </c>
      <c r="R9" s="16">
        <v>29.318781848591801</v>
      </c>
      <c r="S9" s="16">
        <v>27.927551476977801</v>
      </c>
      <c r="T9" s="16">
        <v>0</v>
      </c>
      <c r="U9" s="16">
        <v>0</v>
      </c>
      <c r="V9" s="16">
        <v>0</v>
      </c>
      <c r="W9" s="16">
        <v>0</v>
      </c>
      <c r="X9" s="18">
        <v>0</v>
      </c>
    </row>
    <row r="10" spans="1:24" x14ac:dyDescent="0.25">
      <c r="C10" s="37">
        <v>2.25</v>
      </c>
      <c r="D10" s="17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46.843301292020101</v>
      </c>
      <c r="K10" s="16">
        <v>52.588635454956297</v>
      </c>
      <c r="L10" s="16">
        <v>54.899653368810199</v>
      </c>
      <c r="M10" s="16">
        <v>54.971213357152301</v>
      </c>
      <c r="N10" s="16">
        <v>54.441737998441901</v>
      </c>
      <c r="O10" s="16">
        <v>53.042992179227198</v>
      </c>
      <c r="P10" s="16">
        <v>51.380749195685702</v>
      </c>
      <c r="Q10" s="16">
        <v>49.280639940632703</v>
      </c>
      <c r="R10" s="16">
        <v>48.465741423182202</v>
      </c>
      <c r="S10" s="16">
        <v>46.165952441534699</v>
      </c>
      <c r="T10" s="16">
        <v>44.909245227355598</v>
      </c>
      <c r="U10" s="16">
        <v>0</v>
      </c>
      <c r="V10" s="16">
        <v>0</v>
      </c>
      <c r="W10" s="16">
        <v>0</v>
      </c>
      <c r="X10" s="18">
        <v>0</v>
      </c>
    </row>
    <row r="11" spans="1:24" x14ac:dyDescent="0.25">
      <c r="C11" s="37">
        <v>2.75</v>
      </c>
      <c r="D11" s="17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69.975795757214996</v>
      </c>
      <c r="K11" s="16">
        <v>78.558331975922897</v>
      </c>
      <c r="L11" s="16">
        <v>82.010593304025306</v>
      </c>
      <c r="M11" s="16">
        <v>82.117491558215306</v>
      </c>
      <c r="N11" s="16">
        <v>81.326546886561303</v>
      </c>
      <c r="O11" s="16">
        <v>79.237062391191699</v>
      </c>
      <c r="P11" s="16">
        <v>76.753958675037097</v>
      </c>
      <c r="Q11" s="16">
        <v>73.616758429833695</v>
      </c>
      <c r="R11" s="16">
        <v>72.399440891420397</v>
      </c>
      <c r="S11" s="16">
        <v>68.963953647230696</v>
      </c>
      <c r="T11" s="16">
        <v>67.086650277901697</v>
      </c>
      <c r="U11" s="16">
        <v>0</v>
      </c>
      <c r="V11" s="16">
        <v>0</v>
      </c>
      <c r="W11" s="16">
        <v>0</v>
      </c>
      <c r="X11" s="18">
        <v>0</v>
      </c>
    </row>
    <row r="12" spans="1:24" x14ac:dyDescent="0.25">
      <c r="C12" s="37">
        <v>3.25</v>
      </c>
      <c r="D12" s="17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109.721967801082</v>
      </c>
      <c r="L12" s="16">
        <v>114.543721226283</v>
      </c>
      <c r="M12" s="16">
        <v>114.69302539949101</v>
      </c>
      <c r="N12" s="16">
        <v>113.588317552305</v>
      </c>
      <c r="O12" s="16">
        <v>110.669946645549</v>
      </c>
      <c r="P12" s="16">
        <v>107.201810050258</v>
      </c>
      <c r="Q12" s="16">
        <v>102.820100616875</v>
      </c>
      <c r="R12" s="16">
        <v>101.11988025330599</v>
      </c>
      <c r="S12" s="16">
        <v>96.321555094066298</v>
      </c>
      <c r="T12" s="16">
        <v>93.699536338556499</v>
      </c>
      <c r="U12" s="16">
        <v>76.593839976416703</v>
      </c>
      <c r="V12" s="16">
        <v>64.907576258917899</v>
      </c>
      <c r="W12" s="16">
        <v>0</v>
      </c>
      <c r="X12" s="18">
        <v>0</v>
      </c>
    </row>
    <row r="13" spans="1:24" x14ac:dyDescent="0.25">
      <c r="C13" s="37">
        <v>3.75</v>
      </c>
      <c r="D13" s="17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146.079542930434</v>
      </c>
      <c r="L13" s="16">
        <v>152.49903713558399</v>
      </c>
      <c r="M13" s="16">
        <v>152.697814880979</v>
      </c>
      <c r="N13" s="16">
        <v>151.22704999567199</v>
      </c>
      <c r="O13" s="16">
        <v>147.34164494229901</v>
      </c>
      <c r="P13" s="16">
        <v>142.724303321349</v>
      </c>
      <c r="Q13" s="16">
        <v>136.89066650175801</v>
      </c>
      <c r="R13" s="16">
        <v>134.62705950884001</v>
      </c>
      <c r="S13" s="16">
        <v>128.23875678204101</v>
      </c>
      <c r="T13" s="16">
        <v>124.747903409321</v>
      </c>
      <c r="U13" s="16">
        <v>0</v>
      </c>
      <c r="V13" s="16">
        <v>0</v>
      </c>
      <c r="W13" s="16">
        <v>0</v>
      </c>
      <c r="X13" s="18">
        <v>0</v>
      </c>
    </row>
    <row r="14" spans="1:24" x14ac:dyDescent="0.25">
      <c r="C14" s="37">
        <v>4.25</v>
      </c>
      <c r="D14" s="17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182.61828238196756</v>
      </c>
      <c r="M14" s="16">
        <v>182.61828238196756</v>
      </c>
      <c r="N14" s="16">
        <v>182.61828238196756</v>
      </c>
      <c r="O14" s="16">
        <v>182.61828238196756</v>
      </c>
      <c r="P14" s="16">
        <v>182.61828238196756</v>
      </c>
      <c r="Q14" s="16">
        <v>175.828456084479</v>
      </c>
      <c r="R14" s="16">
        <v>173.58175374971799</v>
      </c>
      <c r="S14" s="16">
        <v>165.210859270567</v>
      </c>
      <c r="T14" s="16">
        <v>160.23175149019499</v>
      </c>
      <c r="U14" s="16">
        <v>0</v>
      </c>
      <c r="V14" s="16">
        <v>0</v>
      </c>
      <c r="W14" s="16">
        <v>0</v>
      </c>
      <c r="X14" s="18">
        <v>0</v>
      </c>
    </row>
    <row r="15" spans="1:24" x14ac:dyDescent="0.25">
      <c r="C15" s="37">
        <v>4.75</v>
      </c>
      <c r="D15" s="17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182.61828238196756</v>
      </c>
      <c r="M15" s="16">
        <v>182.61828238196756</v>
      </c>
      <c r="N15" s="16">
        <v>182.61828238196756</v>
      </c>
      <c r="O15" s="16">
        <v>182.61828238196756</v>
      </c>
      <c r="P15" s="16">
        <v>182.61828238196756</v>
      </c>
      <c r="Q15" s="16">
        <v>182.61828238196756</v>
      </c>
      <c r="R15" s="16">
        <v>182.61828238196756</v>
      </c>
      <c r="S15" s="16">
        <v>182.61828238196756</v>
      </c>
      <c r="T15" s="16">
        <v>182.61828238196756</v>
      </c>
      <c r="U15" s="16">
        <v>0</v>
      </c>
      <c r="V15" s="16">
        <v>0</v>
      </c>
      <c r="W15" s="16">
        <v>0</v>
      </c>
      <c r="X15" s="18">
        <v>0</v>
      </c>
    </row>
    <row r="16" spans="1:24" x14ac:dyDescent="0.25">
      <c r="C16" s="37">
        <v>5.25</v>
      </c>
      <c r="D16" s="17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182.61828238196756</v>
      </c>
      <c r="N16" s="16">
        <v>182.61828238196756</v>
      </c>
      <c r="O16" s="16">
        <v>182.61828238196756</v>
      </c>
      <c r="P16" s="16">
        <v>182.61828238196756</v>
      </c>
      <c r="Q16" s="16">
        <v>182.61828238196756</v>
      </c>
      <c r="R16" s="16">
        <v>182.61828238196756</v>
      </c>
      <c r="S16" s="16">
        <v>182.61828238196756</v>
      </c>
      <c r="T16" s="16">
        <v>0</v>
      </c>
      <c r="U16" s="16">
        <v>0</v>
      </c>
      <c r="V16" s="16">
        <v>0</v>
      </c>
      <c r="W16" s="16">
        <v>0</v>
      </c>
      <c r="X16" s="18">
        <v>0</v>
      </c>
    </row>
    <row r="17" spans="1:24" x14ac:dyDescent="0.25">
      <c r="C17" s="37">
        <v>5.75</v>
      </c>
      <c r="D17" s="17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182.61828238196756</v>
      </c>
      <c r="P17" s="16">
        <v>182.61828238196756</v>
      </c>
      <c r="Q17" s="16">
        <v>182.61828238196756</v>
      </c>
      <c r="R17" s="16">
        <v>182.61828238196756</v>
      </c>
      <c r="S17" s="16">
        <v>182.61828238196756</v>
      </c>
      <c r="T17" s="16">
        <v>0</v>
      </c>
      <c r="U17" s="16">
        <v>0</v>
      </c>
      <c r="V17" s="16">
        <v>0</v>
      </c>
      <c r="W17" s="16">
        <v>0</v>
      </c>
      <c r="X17" s="18">
        <v>0</v>
      </c>
    </row>
    <row r="18" spans="1:24" x14ac:dyDescent="0.25">
      <c r="C18" s="37">
        <v>6.25</v>
      </c>
      <c r="D18" s="17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182.61828238196756</v>
      </c>
      <c r="Q18" s="16">
        <v>182.61828238196756</v>
      </c>
      <c r="R18" s="16">
        <v>182.61828238196756</v>
      </c>
      <c r="S18" s="16">
        <v>182.61828238196756</v>
      </c>
      <c r="T18" s="16">
        <v>0</v>
      </c>
      <c r="U18" s="16">
        <v>0</v>
      </c>
      <c r="V18" s="16">
        <v>0</v>
      </c>
      <c r="W18" s="16">
        <v>0</v>
      </c>
      <c r="X18" s="18">
        <v>0</v>
      </c>
    </row>
    <row r="19" spans="1:24" x14ac:dyDescent="0.25">
      <c r="C19" s="37">
        <v>6.75</v>
      </c>
      <c r="D19" s="17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182.61828238196756</v>
      </c>
      <c r="R19" s="16">
        <v>182.61828238196756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8">
        <v>0</v>
      </c>
    </row>
    <row r="20" spans="1:24" x14ac:dyDescent="0.25">
      <c r="C20" s="37">
        <v>7.25</v>
      </c>
      <c r="D20" s="17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8">
        <v>0</v>
      </c>
    </row>
    <row r="21" spans="1:24" x14ac:dyDescent="0.25">
      <c r="C21" s="37">
        <v>7.75</v>
      </c>
      <c r="D21" s="17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8">
        <v>0</v>
      </c>
    </row>
    <row r="22" spans="1:24" x14ac:dyDescent="0.25">
      <c r="C22" s="37">
        <v>8.25</v>
      </c>
      <c r="D22" s="17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8">
        <v>0</v>
      </c>
    </row>
    <row r="23" spans="1:24" x14ac:dyDescent="0.25">
      <c r="C23" s="37">
        <v>8.75</v>
      </c>
      <c r="D23" s="17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8">
        <v>0</v>
      </c>
    </row>
    <row r="24" spans="1:24" x14ac:dyDescent="0.25">
      <c r="C24" s="37">
        <v>9.25</v>
      </c>
      <c r="D24" s="17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8">
        <v>0</v>
      </c>
    </row>
    <row r="25" spans="1:24" ht="15.75" customHeight="1" thickBot="1" x14ac:dyDescent="0.3">
      <c r="C25" s="37">
        <v>9.75</v>
      </c>
      <c r="D25" s="19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1">
        <v>0</v>
      </c>
    </row>
    <row r="26" spans="1:24" ht="15.75" thickBot="1" x14ac:dyDescent="0.3">
      <c r="C26" s="38"/>
      <c r="D26" s="73">
        <v>0.57999999999999996</v>
      </c>
      <c r="E26" s="33">
        <v>1.7399999999999998</v>
      </c>
      <c r="F26" s="33">
        <v>2.9</v>
      </c>
      <c r="G26" s="33">
        <v>4.0599999999999996</v>
      </c>
      <c r="H26" s="33">
        <v>5.22</v>
      </c>
      <c r="I26" s="33">
        <v>6.38</v>
      </c>
      <c r="J26" s="33">
        <v>7.5399999999999991</v>
      </c>
      <c r="K26" s="33">
        <v>8.6999999999999993</v>
      </c>
      <c r="L26" s="33">
        <v>9.86</v>
      </c>
      <c r="M26" s="33">
        <v>11.02</v>
      </c>
      <c r="N26" s="33">
        <v>12.18</v>
      </c>
      <c r="O26" s="33">
        <v>13.34</v>
      </c>
      <c r="P26" s="33">
        <v>14.499999999999998</v>
      </c>
      <c r="Q26" s="33">
        <v>15.659999999999998</v>
      </c>
      <c r="R26" s="33">
        <v>16.82</v>
      </c>
      <c r="S26" s="33">
        <v>17.98</v>
      </c>
      <c r="T26" s="33">
        <v>19.139999999999997</v>
      </c>
      <c r="U26" s="33">
        <v>20.299999999999997</v>
      </c>
      <c r="V26" s="33">
        <v>21.459999999999997</v>
      </c>
      <c r="W26" s="33">
        <v>22.619999999999997</v>
      </c>
      <c r="X26" s="34">
        <v>23.779999999999998</v>
      </c>
    </row>
    <row r="27" spans="1:24" ht="15.75" customHeight="1" x14ac:dyDescent="0.25">
      <c r="D27" t="s">
        <v>23</v>
      </c>
    </row>
    <row r="30" spans="1:24" x14ac:dyDescent="0.25">
      <c r="A30" t="s">
        <v>24</v>
      </c>
    </row>
    <row r="32" spans="1:24" ht="15.75" thickBot="1" x14ac:dyDescent="0.3">
      <c r="D32" t="s">
        <v>21</v>
      </c>
    </row>
    <row r="33" spans="2:24" ht="15.75" thickBot="1" x14ac:dyDescent="0.3">
      <c r="C33" s="1"/>
      <c r="D33" s="35">
        <v>0.5</v>
      </c>
      <c r="E33" s="33">
        <v>1.5</v>
      </c>
      <c r="F33" s="33">
        <v>2.5</v>
      </c>
      <c r="G33" s="33">
        <v>3.5</v>
      </c>
      <c r="H33" s="33">
        <v>4.5</v>
      </c>
      <c r="I33" s="33">
        <v>5.5</v>
      </c>
      <c r="J33" s="33">
        <v>6.5</v>
      </c>
      <c r="K33" s="33">
        <v>7.5</v>
      </c>
      <c r="L33" s="33">
        <v>8.5</v>
      </c>
      <c r="M33" s="33">
        <v>9.5</v>
      </c>
      <c r="N33" s="33">
        <v>10.5</v>
      </c>
      <c r="O33" s="33">
        <v>11.5</v>
      </c>
      <c r="P33" s="33">
        <v>12.5</v>
      </c>
      <c r="Q33" s="33">
        <v>13.5</v>
      </c>
      <c r="R33" s="33">
        <v>14.5</v>
      </c>
      <c r="S33" s="33">
        <v>15.5</v>
      </c>
      <c r="T33" s="33">
        <v>16.5</v>
      </c>
      <c r="U33" s="33">
        <v>17.5</v>
      </c>
      <c r="V33" s="33">
        <v>18.5</v>
      </c>
      <c r="W33" s="33">
        <v>19.5</v>
      </c>
      <c r="X33" s="34">
        <v>20.5</v>
      </c>
    </row>
    <row r="34" spans="2:24" x14ac:dyDescent="0.25">
      <c r="B34" t="s">
        <v>22</v>
      </c>
      <c r="C34" s="36">
        <v>0.25</v>
      </c>
      <c r="D34" s="74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7.4207470345290298</v>
      </c>
      <c r="L34" s="75">
        <v>10.904040497108801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6">
        <v>0</v>
      </c>
    </row>
    <row r="35" spans="2:24" x14ac:dyDescent="0.25">
      <c r="C35" s="37">
        <v>0.75</v>
      </c>
      <c r="D35" s="17">
        <v>0</v>
      </c>
      <c r="E35" s="16">
        <v>0</v>
      </c>
      <c r="F35" s="16">
        <v>0</v>
      </c>
      <c r="G35" s="16">
        <v>0</v>
      </c>
      <c r="H35" s="16">
        <v>5.35584565355013</v>
      </c>
      <c r="I35" s="16">
        <v>13.263834704708</v>
      </c>
      <c r="J35" s="16">
        <v>26.5002185080379</v>
      </c>
      <c r="K35" s="16">
        <v>36.519952847835803</v>
      </c>
      <c r="L35" s="16">
        <v>41.581187349435503</v>
      </c>
      <c r="M35" s="16">
        <v>43.929390965869402</v>
      </c>
      <c r="N35" s="16">
        <v>45.019172474937299</v>
      </c>
      <c r="O35" s="16">
        <v>45.250974596104598</v>
      </c>
      <c r="P35" s="16">
        <v>45.145295905468103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8">
        <v>0</v>
      </c>
    </row>
    <row r="36" spans="2:24" x14ac:dyDescent="0.25">
      <c r="C36" s="37">
        <v>1.25</v>
      </c>
      <c r="D36" s="17">
        <v>0</v>
      </c>
      <c r="E36" s="16">
        <v>0</v>
      </c>
      <c r="F36" s="16">
        <v>0</v>
      </c>
      <c r="G36" s="16">
        <v>0</v>
      </c>
      <c r="H36" s="16">
        <v>15.752095674966601</v>
      </c>
      <c r="I36" s="16">
        <v>37.289260041215698</v>
      </c>
      <c r="J36" s="16">
        <v>56.440453929142599</v>
      </c>
      <c r="K36" s="16">
        <v>68.683936877346198</v>
      </c>
      <c r="L36" s="16">
        <v>75.292878384978707</v>
      </c>
      <c r="M36" s="16">
        <v>77.768388020280895</v>
      </c>
      <c r="N36" s="16">
        <v>79.112736567912805</v>
      </c>
      <c r="O36" s="16">
        <v>78.668780499058997</v>
      </c>
      <c r="P36" s="16">
        <v>77.913843462384506</v>
      </c>
      <c r="Q36" s="16">
        <v>77.181208147020598</v>
      </c>
      <c r="R36" s="16">
        <v>76.157557956511496</v>
      </c>
      <c r="S36" s="16">
        <v>73.878807734794194</v>
      </c>
      <c r="T36" s="16">
        <v>0</v>
      </c>
      <c r="U36" s="16">
        <v>0</v>
      </c>
      <c r="V36" s="16">
        <v>0</v>
      </c>
      <c r="W36" s="16">
        <v>0</v>
      </c>
      <c r="X36" s="18">
        <v>0</v>
      </c>
    </row>
    <row r="37" spans="2:24" x14ac:dyDescent="0.25">
      <c r="C37" s="37">
        <v>1.75</v>
      </c>
      <c r="D37" s="17">
        <v>0</v>
      </c>
      <c r="E37" s="16">
        <v>0</v>
      </c>
      <c r="F37" s="16">
        <v>0</v>
      </c>
      <c r="G37" s="16">
        <v>0</v>
      </c>
      <c r="H37" s="16">
        <v>0</v>
      </c>
      <c r="I37" s="16">
        <v>63.695724288613</v>
      </c>
      <c r="J37" s="16">
        <v>88.819857041531904</v>
      </c>
      <c r="K37" s="16">
        <v>102.659188048084</v>
      </c>
      <c r="L37" s="16">
        <v>110.311304413729</v>
      </c>
      <c r="M37" s="16">
        <v>112.718856635976</v>
      </c>
      <c r="N37" s="16">
        <v>114.204839466397</v>
      </c>
      <c r="O37" s="16">
        <v>113.219428480999</v>
      </c>
      <c r="P37" s="16">
        <v>111.619816566967</v>
      </c>
      <c r="Q37" s="16">
        <v>110.192821523438</v>
      </c>
      <c r="R37" s="16">
        <v>108.332575421816</v>
      </c>
      <c r="S37" s="16">
        <v>104.876641924244</v>
      </c>
      <c r="T37" s="16">
        <v>0</v>
      </c>
      <c r="U37" s="16">
        <v>0</v>
      </c>
      <c r="V37" s="16">
        <v>0</v>
      </c>
      <c r="W37" s="16">
        <v>0</v>
      </c>
      <c r="X37" s="18">
        <v>0</v>
      </c>
    </row>
    <row r="38" spans="2:24" x14ac:dyDescent="0.25">
      <c r="C38" s="37">
        <v>2.25</v>
      </c>
      <c r="D38" s="17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122.04986524599801</v>
      </c>
      <c r="K38" s="16">
        <v>137.94018607622399</v>
      </c>
      <c r="L38" s="16">
        <v>146.13523603186499</v>
      </c>
      <c r="M38" s="16">
        <v>148.332585950301</v>
      </c>
      <c r="N38" s="16">
        <v>149.89928138409499</v>
      </c>
      <c r="O38" s="16">
        <v>148.41485291184901</v>
      </c>
      <c r="P38" s="16">
        <v>145.83559340007801</v>
      </c>
      <c r="Q38" s="16">
        <v>143.625354955418</v>
      </c>
      <c r="R38" s="16">
        <v>141.02366037303301</v>
      </c>
      <c r="S38" s="16">
        <v>136.33108731326701</v>
      </c>
      <c r="T38" s="16">
        <v>131.719052921215</v>
      </c>
      <c r="U38" s="16">
        <v>0</v>
      </c>
      <c r="V38" s="16">
        <v>0</v>
      </c>
      <c r="W38" s="16">
        <v>0</v>
      </c>
      <c r="X38" s="18">
        <v>0</v>
      </c>
    </row>
    <row r="39" spans="2:24" x14ac:dyDescent="0.25">
      <c r="C39" s="37">
        <v>2.75</v>
      </c>
      <c r="D39" s="17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155.97103727529901</v>
      </c>
      <c r="K39" s="16">
        <v>174.16957154977399</v>
      </c>
      <c r="L39" s="16">
        <v>182.53426156520499</v>
      </c>
      <c r="M39" s="16">
        <v>184.43001981179901</v>
      </c>
      <c r="N39" s="16">
        <v>185.99725258376199</v>
      </c>
      <c r="O39" s="16">
        <v>184.01008072801901</v>
      </c>
      <c r="P39" s="16">
        <v>180.45364133058899</v>
      </c>
      <c r="Q39" s="16">
        <v>177.381884848449</v>
      </c>
      <c r="R39" s="16">
        <v>173.99083731369899</v>
      </c>
      <c r="S39" s="16">
        <v>168.11126492909801</v>
      </c>
      <c r="T39" s="16">
        <v>162.32793412095401</v>
      </c>
      <c r="U39" s="16">
        <v>0</v>
      </c>
      <c r="V39" s="16">
        <v>0</v>
      </c>
      <c r="W39" s="16">
        <v>0</v>
      </c>
      <c r="X39" s="18">
        <v>0</v>
      </c>
    </row>
    <row r="40" spans="2:24" x14ac:dyDescent="0.25">
      <c r="C40" s="37">
        <v>3.25</v>
      </c>
      <c r="D40" s="17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210.98675089586601</v>
      </c>
      <c r="L40" s="16">
        <v>219.39457356310399</v>
      </c>
      <c r="M40" s="16">
        <v>220.891823623454</v>
      </c>
      <c r="N40" s="16">
        <v>222.40217915528299</v>
      </c>
      <c r="O40" s="16">
        <v>219.89322265069501</v>
      </c>
      <c r="P40" s="16">
        <v>215.387644599319</v>
      </c>
      <c r="Q40" s="16">
        <v>211.387608557991</v>
      </c>
      <c r="R40" s="16">
        <v>207.155153489079</v>
      </c>
      <c r="S40" s="16">
        <v>200.174215777146</v>
      </c>
      <c r="T40" s="16">
        <v>193.16938232572599</v>
      </c>
      <c r="U40" s="16">
        <v>185.35223625616999</v>
      </c>
      <c r="V40" s="16">
        <v>178.12199387370899</v>
      </c>
      <c r="W40" s="16">
        <v>0</v>
      </c>
      <c r="X40" s="18">
        <v>0</v>
      </c>
    </row>
    <row r="41" spans="2:24" x14ac:dyDescent="0.25">
      <c r="C41" s="37">
        <v>3.75</v>
      </c>
      <c r="D41" s="17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248.286560893635</v>
      </c>
      <c r="L41" s="16">
        <v>256.63969057462799</v>
      </c>
      <c r="M41" s="16">
        <v>257.636941101378</v>
      </c>
      <c r="N41" s="16">
        <v>259.04335997574702</v>
      </c>
      <c r="O41" s="16">
        <v>256.00237417977399</v>
      </c>
      <c r="P41" s="16">
        <v>250.57153670436401</v>
      </c>
      <c r="Q41" s="16">
        <v>245.59438947800101</v>
      </c>
      <c r="R41" s="16">
        <v>240.48011084274199</v>
      </c>
      <c r="S41" s="16">
        <v>232.41007795444901</v>
      </c>
      <c r="T41" s="16">
        <v>224.20713688747699</v>
      </c>
      <c r="U41" s="16">
        <v>0</v>
      </c>
      <c r="V41" s="16">
        <v>0</v>
      </c>
      <c r="W41" s="16">
        <v>0</v>
      </c>
      <c r="X41" s="18">
        <v>0</v>
      </c>
    </row>
    <row r="42" spans="2:24" x14ac:dyDescent="0.25">
      <c r="C42" s="37">
        <v>4.25</v>
      </c>
      <c r="D42" s="17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294.18347491411402</v>
      </c>
      <c r="M42" s="16">
        <v>294.61594513901701</v>
      </c>
      <c r="N42" s="16">
        <v>295.87598600911502</v>
      </c>
      <c r="O42" s="16">
        <v>292.30403134425001</v>
      </c>
      <c r="P42" s="16">
        <v>285.97623566697501</v>
      </c>
      <c r="Q42" s="16">
        <v>279.96499360828699</v>
      </c>
      <c r="R42" s="16">
        <v>273.93470036150802</v>
      </c>
      <c r="S42" s="16">
        <v>264.76092038279302</v>
      </c>
      <c r="T42" s="16">
        <v>255.41622186558101</v>
      </c>
      <c r="U42" s="16">
        <v>0</v>
      </c>
      <c r="V42" s="16">
        <v>0</v>
      </c>
      <c r="W42" s="16">
        <v>0</v>
      </c>
      <c r="X42" s="18">
        <v>0</v>
      </c>
    </row>
    <row r="43" spans="2:24" x14ac:dyDescent="0.25">
      <c r="C43" s="37">
        <v>4.75</v>
      </c>
      <c r="D43" s="17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331.981768348689</v>
      </c>
      <c r="M43" s="16">
        <v>331.79332658819402</v>
      </c>
      <c r="N43" s="16">
        <v>332.87053017221001</v>
      </c>
      <c r="O43" s="16">
        <v>328.75903772297602</v>
      </c>
      <c r="P43" s="16">
        <v>321.57541691151999</v>
      </c>
      <c r="Q43" s="16">
        <v>314.49237362492698</v>
      </c>
      <c r="R43" s="16">
        <v>307.49497976137002</v>
      </c>
      <c r="S43" s="16">
        <v>297.22163017767798</v>
      </c>
      <c r="T43" s="16">
        <v>286.77609172992999</v>
      </c>
      <c r="U43" s="16">
        <v>0</v>
      </c>
      <c r="V43" s="16">
        <v>0</v>
      </c>
      <c r="W43" s="16">
        <v>0</v>
      </c>
      <c r="X43" s="18">
        <v>0</v>
      </c>
    </row>
    <row r="44" spans="2:24" x14ac:dyDescent="0.25">
      <c r="C44" s="37">
        <v>5.25</v>
      </c>
      <c r="D44" s="17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369.14479788180103</v>
      </c>
      <c r="N44" s="16">
        <v>370.000125893985</v>
      </c>
      <c r="O44" s="16">
        <v>365.342188960138</v>
      </c>
      <c r="P44" s="16">
        <v>357.345726875183</v>
      </c>
      <c r="Q44" s="16">
        <v>349.171609108388</v>
      </c>
      <c r="R44" s="16">
        <v>341.14287721125999</v>
      </c>
      <c r="S44" s="16">
        <v>329.76974645257297</v>
      </c>
      <c r="T44" s="16">
        <v>0</v>
      </c>
      <c r="U44" s="16">
        <v>0</v>
      </c>
      <c r="V44" s="16">
        <v>0</v>
      </c>
      <c r="W44" s="16">
        <v>0</v>
      </c>
      <c r="X44" s="18">
        <v>0</v>
      </c>
    </row>
    <row r="45" spans="2:24" x14ac:dyDescent="0.25">
      <c r="C45" s="37">
        <v>5.75</v>
      </c>
      <c r="D45" s="17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402.03336052922702</v>
      </c>
      <c r="P45" s="16">
        <v>393.24047354281902</v>
      </c>
      <c r="Q45" s="16">
        <v>383.93661794495301</v>
      </c>
      <c r="R45" s="16">
        <v>374.86865180055901</v>
      </c>
      <c r="S45" s="16">
        <v>362.38811802543398</v>
      </c>
      <c r="T45" s="16">
        <v>0</v>
      </c>
      <c r="U45" s="16">
        <v>0</v>
      </c>
      <c r="V45" s="16">
        <v>0</v>
      </c>
      <c r="W45" s="16">
        <v>0</v>
      </c>
      <c r="X45" s="18">
        <v>0</v>
      </c>
    </row>
    <row r="46" spans="2:24" x14ac:dyDescent="0.25">
      <c r="C46" s="37">
        <v>6.25</v>
      </c>
      <c r="D46" s="17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429.22295884441098</v>
      </c>
      <c r="Q46" s="16">
        <v>418.788107599895</v>
      </c>
      <c r="R46" s="16">
        <v>408.67032532200398</v>
      </c>
      <c r="S46" s="16">
        <v>395.06902817434502</v>
      </c>
      <c r="T46" s="16">
        <v>0</v>
      </c>
      <c r="U46" s="16">
        <v>0</v>
      </c>
      <c r="V46" s="16">
        <v>0</v>
      </c>
      <c r="W46" s="16">
        <v>0</v>
      </c>
      <c r="X46" s="18">
        <v>0</v>
      </c>
    </row>
    <row r="47" spans="2:24" x14ac:dyDescent="0.25">
      <c r="C47" s="37">
        <v>6.75</v>
      </c>
      <c r="D47" s="17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449.15588459470348</v>
      </c>
      <c r="R47" s="16">
        <v>442.53149460056102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8">
        <v>0</v>
      </c>
    </row>
    <row r="48" spans="2:24" ht="15.75" customHeight="1" x14ac:dyDescent="0.25">
      <c r="C48" s="37">
        <v>7.25</v>
      </c>
      <c r="D48" s="17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8">
        <v>0</v>
      </c>
    </row>
    <row r="49" spans="2:24" x14ac:dyDescent="0.25">
      <c r="C49" s="37">
        <v>7.75</v>
      </c>
      <c r="D49" s="17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8">
        <v>0</v>
      </c>
    </row>
    <row r="50" spans="2:24" x14ac:dyDescent="0.25">
      <c r="C50" s="37">
        <v>8.25</v>
      </c>
      <c r="D50" s="17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8">
        <v>0</v>
      </c>
    </row>
    <row r="51" spans="2:24" x14ac:dyDescent="0.25">
      <c r="C51" s="37">
        <v>8.75</v>
      </c>
      <c r="D51" s="17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8">
        <v>0</v>
      </c>
    </row>
    <row r="52" spans="2:24" x14ac:dyDescent="0.25">
      <c r="C52" s="37">
        <v>9.25</v>
      </c>
      <c r="D52" s="17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8">
        <v>0</v>
      </c>
    </row>
    <row r="53" spans="2:24" ht="15.75" thickBot="1" x14ac:dyDescent="0.3">
      <c r="C53" s="37">
        <v>9.75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1">
        <v>0</v>
      </c>
    </row>
    <row r="54" spans="2:24" ht="15.75" thickBot="1" x14ac:dyDescent="0.3">
      <c r="C54" s="38"/>
      <c r="D54" s="73">
        <v>0.57999999999999996</v>
      </c>
      <c r="E54" s="33">
        <v>1.7399999999999998</v>
      </c>
      <c r="F54" s="33">
        <v>2.9</v>
      </c>
      <c r="G54" s="33">
        <v>4.0599999999999996</v>
      </c>
      <c r="H54" s="33">
        <v>5.22</v>
      </c>
      <c r="I54" s="33">
        <v>6.38</v>
      </c>
      <c r="J54" s="33">
        <v>7.5399999999999991</v>
      </c>
      <c r="K54" s="33">
        <v>8.6999999999999993</v>
      </c>
      <c r="L54" s="33">
        <v>9.86</v>
      </c>
      <c r="M54" s="33">
        <v>11.02</v>
      </c>
      <c r="N54" s="33">
        <v>12.18</v>
      </c>
      <c r="O54" s="33">
        <v>13.34</v>
      </c>
      <c r="P54" s="33">
        <v>14.499999999999998</v>
      </c>
      <c r="Q54" s="33">
        <v>15.659999999999998</v>
      </c>
      <c r="R54" s="33">
        <v>16.82</v>
      </c>
      <c r="S54" s="33">
        <v>17.98</v>
      </c>
      <c r="T54" s="33">
        <v>19.139999999999997</v>
      </c>
      <c r="U54" s="33">
        <v>20.299999999999997</v>
      </c>
      <c r="V54" s="33">
        <v>21.459999999999997</v>
      </c>
      <c r="W54" s="33">
        <v>22.619999999999997</v>
      </c>
      <c r="X54" s="34">
        <v>23.779999999999998</v>
      </c>
    </row>
    <row r="55" spans="2:24" x14ac:dyDescent="0.25">
      <c r="D55" t="s">
        <v>23</v>
      </c>
    </row>
    <row r="58" spans="2:24" ht="15.75" customHeight="1" x14ac:dyDescent="0.25">
      <c r="B58" t="s">
        <v>15</v>
      </c>
    </row>
    <row r="60" spans="2:24" ht="15.75" thickBot="1" x14ac:dyDescent="0.3">
      <c r="D60" t="s">
        <v>21</v>
      </c>
    </row>
    <row r="61" spans="2:24" ht="15.75" thickBot="1" x14ac:dyDescent="0.3">
      <c r="C61" s="1"/>
      <c r="D61" s="35">
        <v>0.5</v>
      </c>
      <c r="E61" s="33">
        <v>1.5</v>
      </c>
      <c r="F61" s="33">
        <v>2.5</v>
      </c>
      <c r="G61" s="33">
        <v>3.5</v>
      </c>
      <c r="H61" s="33">
        <v>4.5</v>
      </c>
      <c r="I61" s="33">
        <v>5.5</v>
      </c>
      <c r="J61" s="33">
        <v>6.5</v>
      </c>
      <c r="K61" s="33">
        <v>7.5</v>
      </c>
      <c r="L61" s="33">
        <v>8.5</v>
      </c>
      <c r="M61" s="33">
        <v>9.5</v>
      </c>
      <c r="N61" s="33">
        <v>10.5</v>
      </c>
      <c r="O61" s="33">
        <v>11.5</v>
      </c>
      <c r="P61" s="33">
        <v>12.5</v>
      </c>
      <c r="Q61" s="33">
        <v>13.5</v>
      </c>
      <c r="R61" s="33">
        <v>14.5</v>
      </c>
      <c r="S61" s="33">
        <v>15.5</v>
      </c>
      <c r="T61" s="33">
        <v>16.5</v>
      </c>
      <c r="U61" s="33">
        <v>17.5</v>
      </c>
      <c r="V61" s="33">
        <v>18.5</v>
      </c>
      <c r="W61" s="33">
        <v>19.5</v>
      </c>
      <c r="X61" s="34">
        <v>20.5</v>
      </c>
    </row>
    <row r="62" spans="2:24" x14ac:dyDescent="0.25">
      <c r="B62" t="s">
        <v>22</v>
      </c>
      <c r="C62" s="36">
        <v>0.25</v>
      </c>
      <c r="D62" s="23">
        <f>IF(D6=0,0,D34/D6)</f>
        <v>0</v>
      </c>
      <c r="E62" s="24">
        <f t="shared" ref="E62:X62" si="0">IF(E6=0,0,E34/E6)</f>
        <v>0</v>
      </c>
      <c r="F62" s="24">
        <f t="shared" si="0"/>
        <v>0</v>
      </c>
      <c r="G62" s="24">
        <f t="shared" si="0"/>
        <v>0</v>
      </c>
      <c r="H62" s="24">
        <f t="shared" si="0"/>
        <v>0</v>
      </c>
      <c r="I62" s="24">
        <f t="shared" si="0"/>
        <v>0</v>
      </c>
      <c r="J62" s="24">
        <f t="shared" si="0"/>
        <v>0</v>
      </c>
      <c r="K62" s="24">
        <f t="shared" si="0"/>
        <v>11.429855606572877</v>
      </c>
      <c r="L62" s="24">
        <f t="shared" si="0"/>
        <v>16.088030179942674</v>
      </c>
      <c r="M62" s="24">
        <f t="shared" si="0"/>
        <v>0</v>
      </c>
      <c r="N62" s="24">
        <f t="shared" si="0"/>
        <v>0</v>
      </c>
      <c r="O62" s="24">
        <f t="shared" si="0"/>
        <v>0</v>
      </c>
      <c r="P62" s="24">
        <f t="shared" si="0"/>
        <v>0</v>
      </c>
      <c r="Q62" s="24">
        <f t="shared" si="0"/>
        <v>0</v>
      </c>
      <c r="R62" s="24">
        <f t="shared" si="0"/>
        <v>0</v>
      </c>
      <c r="S62" s="24">
        <f t="shared" si="0"/>
        <v>0</v>
      </c>
      <c r="T62" s="24">
        <f t="shared" si="0"/>
        <v>0</v>
      </c>
      <c r="U62" s="24">
        <f t="shared" si="0"/>
        <v>0</v>
      </c>
      <c r="V62" s="24">
        <f t="shared" si="0"/>
        <v>0</v>
      </c>
      <c r="W62" s="24">
        <f t="shared" si="0"/>
        <v>0</v>
      </c>
      <c r="X62" s="25">
        <f t="shared" si="0"/>
        <v>0</v>
      </c>
    </row>
    <row r="63" spans="2:24" x14ac:dyDescent="0.25">
      <c r="C63" s="37">
        <v>0.75</v>
      </c>
      <c r="D63" s="26">
        <f t="shared" ref="D63:X63" si="1">IF(D7=0,0,D35/D7)</f>
        <v>0</v>
      </c>
      <c r="E63" s="22">
        <f t="shared" si="1"/>
        <v>0</v>
      </c>
      <c r="F63" s="22">
        <f t="shared" si="1"/>
        <v>0</v>
      </c>
      <c r="G63" s="22">
        <f t="shared" si="1"/>
        <v>0</v>
      </c>
      <c r="H63" s="22">
        <f t="shared" si="1"/>
        <v>1.5077060363893799</v>
      </c>
      <c r="I63" s="22">
        <f t="shared" si="1"/>
        <v>2.8969988377759637</v>
      </c>
      <c r="J63" s="22">
        <f t="shared" si="1"/>
        <v>5.0914850148055448</v>
      </c>
      <c r="K63" s="22">
        <f t="shared" si="1"/>
        <v>6.2500114860756719</v>
      </c>
      <c r="L63" s="22">
        <f t="shared" si="1"/>
        <v>6.8166311293602782</v>
      </c>
      <c r="M63" s="22">
        <f t="shared" si="1"/>
        <v>7.192210150503886</v>
      </c>
      <c r="N63" s="22">
        <f t="shared" si="1"/>
        <v>7.4423147968941175</v>
      </c>
      <c r="O63" s="22">
        <f t="shared" si="1"/>
        <v>7.6778996552240546</v>
      </c>
      <c r="P63" s="22">
        <f t="shared" si="1"/>
        <v>7.9077800442685886</v>
      </c>
      <c r="Q63" s="22">
        <f t="shared" si="1"/>
        <v>0</v>
      </c>
      <c r="R63" s="22">
        <f t="shared" si="1"/>
        <v>0</v>
      </c>
      <c r="S63" s="22">
        <f t="shared" si="1"/>
        <v>0</v>
      </c>
      <c r="T63" s="22">
        <f t="shared" si="1"/>
        <v>0</v>
      </c>
      <c r="U63" s="22">
        <f t="shared" si="1"/>
        <v>0</v>
      </c>
      <c r="V63" s="22">
        <f t="shared" si="1"/>
        <v>0</v>
      </c>
      <c r="W63" s="22">
        <f t="shared" si="1"/>
        <v>0</v>
      </c>
      <c r="X63" s="27">
        <f t="shared" si="1"/>
        <v>0</v>
      </c>
    </row>
    <row r="64" spans="2:24" x14ac:dyDescent="0.25">
      <c r="C64" s="37">
        <v>1.25</v>
      </c>
      <c r="D64" s="26">
        <f t="shared" ref="D64:X64" si="2">IF(D8=0,0,D36/D8)</f>
        <v>0</v>
      </c>
      <c r="E64" s="22">
        <f t="shared" si="2"/>
        <v>0</v>
      </c>
      <c r="F64" s="22">
        <f t="shared" si="2"/>
        <v>0</v>
      </c>
      <c r="G64" s="22">
        <f t="shared" si="2"/>
        <v>0</v>
      </c>
      <c r="H64" s="22">
        <f t="shared" si="2"/>
        <v>1.5963549470301837</v>
      </c>
      <c r="I64" s="22">
        <f t="shared" si="2"/>
        <v>2.9320102629543578</v>
      </c>
      <c r="J64" s="22">
        <f t="shared" si="2"/>
        <v>3.9038040805542731</v>
      </c>
      <c r="K64" s="22">
        <f t="shared" si="2"/>
        <v>4.2316358573937549</v>
      </c>
      <c r="L64" s="22">
        <f t="shared" si="2"/>
        <v>4.4435421901210859</v>
      </c>
      <c r="M64" s="22">
        <f t="shared" si="2"/>
        <v>4.5836640997651585</v>
      </c>
      <c r="N64" s="22">
        <f t="shared" si="2"/>
        <v>4.7082491467736451</v>
      </c>
      <c r="O64" s="22">
        <f t="shared" si="2"/>
        <v>4.8052879060011051</v>
      </c>
      <c r="P64" s="22">
        <f t="shared" si="2"/>
        <v>4.9131407534890865</v>
      </c>
      <c r="Q64" s="22">
        <f t="shared" si="2"/>
        <v>5.0743479528187461</v>
      </c>
      <c r="R64" s="22">
        <f t="shared" si="2"/>
        <v>5.0912351804251985</v>
      </c>
      <c r="S64" s="22">
        <f t="shared" si="2"/>
        <v>5.1849322802095692</v>
      </c>
      <c r="T64" s="22">
        <f t="shared" si="2"/>
        <v>0</v>
      </c>
      <c r="U64" s="22">
        <f t="shared" si="2"/>
        <v>0</v>
      </c>
      <c r="V64" s="22">
        <f t="shared" si="2"/>
        <v>0</v>
      </c>
      <c r="W64" s="22">
        <f t="shared" si="2"/>
        <v>0</v>
      </c>
      <c r="X64" s="27">
        <f t="shared" si="2"/>
        <v>0</v>
      </c>
    </row>
    <row r="65" spans="3:24" x14ac:dyDescent="0.25">
      <c r="C65" s="37">
        <v>1.75</v>
      </c>
      <c r="D65" s="26">
        <f t="shared" ref="D65:X65" si="3">IF(D9=0,0,D37/D9)</f>
        <v>0</v>
      </c>
      <c r="E65" s="22">
        <f t="shared" si="3"/>
        <v>0</v>
      </c>
      <c r="F65" s="22">
        <f t="shared" si="3"/>
        <v>0</v>
      </c>
      <c r="G65" s="22">
        <f t="shared" si="3"/>
        <v>0</v>
      </c>
      <c r="H65" s="22">
        <f t="shared" si="3"/>
        <v>0</v>
      </c>
      <c r="I65" s="22">
        <f t="shared" si="3"/>
        <v>2.5552649020955087</v>
      </c>
      <c r="J65" s="22">
        <f t="shared" si="3"/>
        <v>3.1343790379926952</v>
      </c>
      <c r="K65" s="22">
        <f t="shared" si="3"/>
        <v>3.2269695083693186</v>
      </c>
      <c r="L65" s="22">
        <f t="shared" si="3"/>
        <v>3.3215390036109675</v>
      </c>
      <c r="M65" s="22">
        <f t="shared" si="3"/>
        <v>3.3896135776219354</v>
      </c>
      <c r="N65" s="22">
        <f t="shared" si="3"/>
        <v>3.4676995759464186</v>
      </c>
      <c r="O65" s="22">
        <f t="shared" si="3"/>
        <v>3.5284330576307443</v>
      </c>
      <c r="P65" s="22">
        <f t="shared" si="3"/>
        <v>3.5911191163987355</v>
      </c>
      <c r="Q65" s="22">
        <f t="shared" si="3"/>
        <v>3.6962888610407423</v>
      </c>
      <c r="R65" s="22">
        <f t="shared" si="3"/>
        <v>3.6949889658195088</v>
      </c>
      <c r="S65" s="22">
        <f t="shared" si="3"/>
        <v>3.7553110236212266</v>
      </c>
      <c r="T65" s="22">
        <f t="shared" si="3"/>
        <v>0</v>
      </c>
      <c r="U65" s="22">
        <f t="shared" si="3"/>
        <v>0</v>
      </c>
      <c r="V65" s="22">
        <f t="shared" si="3"/>
        <v>0</v>
      </c>
      <c r="W65" s="22">
        <f t="shared" si="3"/>
        <v>0</v>
      </c>
      <c r="X65" s="27">
        <f t="shared" si="3"/>
        <v>0</v>
      </c>
    </row>
    <row r="66" spans="3:24" x14ac:dyDescent="0.25">
      <c r="C66" s="37">
        <v>2.25</v>
      </c>
      <c r="D66" s="26">
        <f t="shared" ref="D66:X66" si="4">IF(D10=0,0,D38/D10)</f>
        <v>0</v>
      </c>
      <c r="E66" s="22">
        <f t="shared" si="4"/>
        <v>0</v>
      </c>
      <c r="F66" s="22">
        <f t="shared" si="4"/>
        <v>0</v>
      </c>
      <c r="G66" s="22">
        <f t="shared" si="4"/>
        <v>0</v>
      </c>
      <c r="H66" s="22">
        <f t="shared" si="4"/>
        <v>0</v>
      </c>
      <c r="I66" s="22">
        <f t="shared" si="4"/>
        <v>0</v>
      </c>
      <c r="J66" s="22">
        <f t="shared" si="4"/>
        <v>2.6054923944224564</v>
      </c>
      <c r="K66" s="22">
        <f t="shared" si="4"/>
        <v>2.623003713309386</v>
      </c>
      <c r="L66" s="22">
        <f t="shared" si="4"/>
        <v>2.6618608144962881</v>
      </c>
      <c r="M66" s="22">
        <f t="shared" si="4"/>
        <v>2.6983684166942523</v>
      </c>
      <c r="N66" s="22">
        <f t="shared" si="4"/>
        <v>2.7533889786616483</v>
      </c>
      <c r="O66" s="22">
        <f t="shared" si="4"/>
        <v>2.7980105724497859</v>
      </c>
      <c r="P66" s="22">
        <f t="shared" si="4"/>
        <v>2.8383313922624431</v>
      </c>
      <c r="Q66" s="22">
        <f t="shared" si="4"/>
        <v>2.9144377006556792</v>
      </c>
      <c r="R66" s="22">
        <f t="shared" si="4"/>
        <v>2.909759682446091</v>
      </c>
      <c r="S66" s="22">
        <f t="shared" si="4"/>
        <v>2.9530656274430571</v>
      </c>
      <c r="T66" s="22">
        <f t="shared" si="4"/>
        <v>2.9330052699478655</v>
      </c>
      <c r="U66" s="22">
        <f t="shared" si="4"/>
        <v>0</v>
      </c>
      <c r="V66" s="22">
        <f t="shared" si="4"/>
        <v>0</v>
      </c>
      <c r="W66" s="22">
        <f t="shared" si="4"/>
        <v>0</v>
      </c>
      <c r="X66" s="27">
        <f t="shared" si="4"/>
        <v>0</v>
      </c>
    </row>
    <row r="67" spans="3:24" x14ac:dyDescent="0.25">
      <c r="C67" s="37">
        <v>2.75</v>
      </c>
      <c r="D67" s="26">
        <f t="shared" ref="D67:X67" si="5">IF(D11=0,0,D39/D11)</f>
        <v>0</v>
      </c>
      <c r="E67" s="22">
        <f t="shared" si="5"/>
        <v>0</v>
      </c>
      <c r="F67" s="22">
        <f t="shared" si="5"/>
        <v>0</v>
      </c>
      <c r="G67" s="22">
        <f t="shared" si="5"/>
        <v>0</v>
      </c>
      <c r="H67" s="22">
        <f t="shared" si="5"/>
        <v>0</v>
      </c>
      <c r="I67" s="22">
        <f t="shared" si="5"/>
        <v>0</v>
      </c>
      <c r="J67" s="22">
        <f t="shared" si="5"/>
        <v>2.2289283828432533</v>
      </c>
      <c r="K67" s="22">
        <f t="shared" si="5"/>
        <v>2.217073188406733</v>
      </c>
      <c r="L67" s="22">
        <f t="shared" si="5"/>
        <v>2.2257400441979938</v>
      </c>
      <c r="M67" s="22">
        <f t="shared" si="5"/>
        <v>2.2459285629913768</v>
      </c>
      <c r="N67" s="22">
        <f t="shared" si="5"/>
        <v>2.2870422968185418</v>
      </c>
      <c r="O67" s="22">
        <f t="shared" si="5"/>
        <v>2.322272875533486</v>
      </c>
      <c r="P67" s="22">
        <f t="shared" si="5"/>
        <v>2.3510662439522929</v>
      </c>
      <c r="Q67" s="22">
        <f t="shared" si="5"/>
        <v>2.4095313163987915</v>
      </c>
      <c r="R67" s="22">
        <f t="shared" si="5"/>
        <v>2.4032069194379311</v>
      </c>
      <c r="S67" s="22">
        <f t="shared" si="5"/>
        <v>2.4376686085753243</v>
      </c>
      <c r="T67" s="22">
        <f t="shared" si="5"/>
        <v>2.4196756500514192</v>
      </c>
      <c r="U67" s="22">
        <f t="shared" si="5"/>
        <v>0</v>
      </c>
      <c r="V67" s="22">
        <f t="shared" si="5"/>
        <v>0</v>
      </c>
      <c r="W67" s="22">
        <f t="shared" si="5"/>
        <v>0</v>
      </c>
      <c r="X67" s="27">
        <f t="shared" si="5"/>
        <v>0</v>
      </c>
    </row>
    <row r="68" spans="3:24" x14ac:dyDescent="0.25">
      <c r="C68" s="37">
        <v>3.25</v>
      </c>
      <c r="D68" s="26">
        <f t="shared" ref="D68:X68" si="6">IF(D12=0,0,D40/D12)</f>
        <v>0</v>
      </c>
      <c r="E68" s="22">
        <f t="shared" si="6"/>
        <v>0</v>
      </c>
      <c r="F68" s="22">
        <f t="shared" si="6"/>
        <v>0</v>
      </c>
      <c r="G68" s="22">
        <f t="shared" si="6"/>
        <v>0</v>
      </c>
      <c r="H68" s="22">
        <f t="shared" si="6"/>
        <v>0</v>
      </c>
      <c r="I68" s="22">
        <f t="shared" si="6"/>
        <v>0</v>
      </c>
      <c r="J68" s="22">
        <f t="shared" si="6"/>
        <v>0</v>
      </c>
      <c r="K68" s="22">
        <f t="shared" si="6"/>
        <v>1.9229216821773534</v>
      </c>
      <c r="L68" s="22">
        <f t="shared" si="6"/>
        <v>1.9153784355380459</v>
      </c>
      <c r="M68" s="22">
        <f t="shared" si="6"/>
        <v>1.9259394619163503</v>
      </c>
      <c r="N68" s="22">
        <f t="shared" si="6"/>
        <v>1.9579670158673803</v>
      </c>
      <c r="O68" s="22">
        <f t="shared" si="6"/>
        <v>1.9869280623669554</v>
      </c>
      <c r="P68" s="22">
        <f t="shared" si="6"/>
        <v>2.0091791780226629</v>
      </c>
      <c r="Q68" s="22">
        <f t="shared" si="6"/>
        <v>2.0558977018088789</v>
      </c>
      <c r="R68" s="22">
        <f t="shared" si="6"/>
        <v>2.0486095609503683</v>
      </c>
      <c r="S68" s="22">
        <f t="shared" si="6"/>
        <v>2.078187126252879</v>
      </c>
      <c r="T68" s="22">
        <f t="shared" si="6"/>
        <v>2.0615831184880533</v>
      </c>
      <c r="U68" s="22">
        <f t="shared" si="6"/>
        <v>2.4199365942906121</v>
      </c>
      <c r="V68" s="22">
        <f t="shared" si="6"/>
        <v>2.7442404129092113</v>
      </c>
      <c r="W68" s="22">
        <f t="shared" si="6"/>
        <v>0</v>
      </c>
      <c r="X68" s="27">
        <f t="shared" si="6"/>
        <v>0</v>
      </c>
    </row>
    <row r="69" spans="3:24" x14ac:dyDescent="0.25">
      <c r="C69" s="37">
        <v>3.75</v>
      </c>
      <c r="D69" s="26">
        <f t="shared" ref="D69:X69" si="7">IF(D13=0,0,D41/D13)</f>
        <v>0</v>
      </c>
      <c r="E69" s="22">
        <f t="shared" si="7"/>
        <v>0</v>
      </c>
      <c r="F69" s="22">
        <f t="shared" si="7"/>
        <v>0</v>
      </c>
      <c r="G69" s="22">
        <f t="shared" si="7"/>
        <v>0</v>
      </c>
      <c r="H69" s="22">
        <f t="shared" si="7"/>
        <v>0</v>
      </c>
      <c r="I69" s="22">
        <f t="shared" si="7"/>
        <v>0</v>
      </c>
      <c r="J69" s="22">
        <f t="shared" si="7"/>
        <v>0</v>
      </c>
      <c r="K69" s="22">
        <f t="shared" si="7"/>
        <v>1.699666879515594</v>
      </c>
      <c r="L69" s="22">
        <f t="shared" si="7"/>
        <v>1.6828938424473758</v>
      </c>
      <c r="M69" s="22">
        <f t="shared" si="7"/>
        <v>1.6872339745149221</v>
      </c>
      <c r="N69" s="22">
        <f t="shared" si="7"/>
        <v>1.7129432861591936</v>
      </c>
      <c r="O69" s="22">
        <f t="shared" si="7"/>
        <v>1.7374746581662504</v>
      </c>
      <c r="P69" s="22">
        <f t="shared" si="7"/>
        <v>1.755633279499659</v>
      </c>
      <c r="Q69" s="22">
        <f t="shared" si="7"/>
        <v>1.7940915604706109</v>
      </c>
      <c r="R69" s="22">
        <f t="shared" si="7"/>
        <v>1.7862687614220034</v>
      </c>
      <c r="S69" s="22">
        <f t="shared" si="7"/>
        <v>1.8123232304057746</v>
      </c>
      <c r="T69" s="22">
        <f t="shared" si="7"/>
        <v>1.7972818040220828</v>
      </c>
      <c r="U69" s="22">
        <f t="shared" si="7"/>
        <v>0</v>
      </c>
      <c r="V69" s="22">
        <f t="shared" si="7"/>
        <v>0</v>
      </c>
      <c r="W69" s="22">
        <f t="shared" si="7"/>
        <v>0</v>
      </c>
      <c r="X69" s="27">
        <f t="shared" si="7"/>
        <v>0</v>
      </c>
    </row>
    <row r="70" spans="3:24" x14ac:dyDescent="0.25">
      <c r="C70" s="37">
        <v>4.25</v>
      </c>
      <c r="D70" s="26">
        <f t="shared" ref="D70:X70" si="8">IF(D14=0,0,D42/D14)</f>
        <v>0</v>
      </c>
      <c r="E70" s="22">
        <f t="shared" si="8"/>
        <v>0</v>
      </c>
      <c r="F70" s="22">
        <f t="shared" si="8"/>
        <v>0</v>
      </c>
      <c r="G70" s="22">
        <f t="shared" si="8"/>
        <v>0</v>
      </c>
      <c r="H70" s="22">
        <f t="shared" si="8"/>
        <v>0</v>
      </c>
      <c r="I70" s="22">
        <f t="shared" si="8"/>
        <v>0</v>
      </c>
      <c r="J70" s="22">
        <f t="shared" si="8"/>
        <v>0</v>
      </c>
      <c r="K70" s="22">
        <f t="shared" si="8"/>
        <v>0</v>
      </c>
      <c r="L70" s="22">
        <f t="shared" si="8"/>
        <v>1.6109201722683755</v>
      </c>
      <c r="M70" s="22">
        <f t="shared" si="8"/>
        <v>1.613288337269503</v>
      </c>
      <c r="N70" s="22">
        <f t="shared" si="8"/>
        <v>1.6201881988477784</v>
      </c>
      <c r="O70" s="22">
        <f t="shared" si="8"/>
        <v>1.6006285215894311</v>
      </c>
      <c r="P70" s="22">
        <f t="shared" si="8"/>
        <v>1.5659781262689909</v>
      </c>
      <c r="Q70" s="22">
        <f t="shared" si="8"/>
        <v>1.5922621391487068</v>
      </c>
      <c r="R70" s="22">
        <f t="shared" si="8"/>
        <v>1.5781307334668697</v>
      </c>
      <c r="S70" s="22">
        <f t="shared" si="8"/>
        <v>1.6025636665274658</v>
      </c>
      <c r="T70" s="22">
        <f t="shared" si="8"/>
        <v>1.5940425008785515</v>
      </c>
      <c r="U70" s="22">
        <f t="shared" si="8"/>
        <v>0</v>
      </c>
      <c r="V70" s="22">
        <f t="shared" si="8"/>
        <v>0</v>
      </c>
      <c r="W70" s="22">
        <f t="shared" si="8"/>
        <v>0</v>
      </c>
      <c r="X70" s="27">
        <f t="shared" si="8"/>
        <v>0</v>
      </c>
    </row>
    <row r="71" spans="3:24" x14ac:dyDescent="0.25">
      <c r="C71" s="37">
        <v>4.75</v>
      </c>
      <c r="D71" s="26">
        <f t="shared" ref="D71:X71" si="9">IF(D15=0,0,D43/D15)</f>
        <v>0</v>
      </c>
      <c r="E71" s="22">
        <f t="shared" si="9"/>
        <v>0</v>
      </c>
      <c r="F71" s="22">
        <f t="shared" si="9"/>
        <v>0</v>
      </c>
      <c r="G71" s="22">
        <f t="shared" si="9"/>
        <v>0</v>
      </c>
      <c r="H71" s="22">
        <f t="shared" si="9"/>
        <v>0</v>
      </c>
      <c r="I71" s="22">
        <f t="shared" si="9"/>
        <v>0</v>
      </c>
      <c r="J71" s="22">
        <f t="shared" si="9"/>
        <v>0</v>
      </c>
      <c r="K71" s="22">
        <f t="shared" si="9"/>
        <v>0</v>
      </c>
      <c r="L71" s="22">
        <f t="shared" si="9"/>
        <v>1.8178999606091475</v>
      </c>
      <c r="M71" s="22">
        <f t="shared" si="9"/>
        <v>1.8168680718078891</v>
      </c>
      <c r="N71" s="22">
        <f t="shared" si="9"/>
        <v>1.822766734143147</v>
      </c>
      <c r="O71" s="22">
        <f t="shared" si="9"/>
        <v>1.8002526003137951</v>
      </c>
      <c r="P71" s="22">
        <f t="shared" si="9"/>
        <v>1.760915789575259</v>
      </c>
      <c r="Q71" s="22">
        <f t="shared" si="9"/>
        <v>1.7221297316066597</v>
      </c>
      <c r="R71" s="22">
        <f t="shared" si="9"/>
        <v>1.6838126815704475</v>
      </c>
      <c r="S71" s="22">
        <f t="shared" si="9"/>
        <v>1.627556815784764</v>
      </c>
      <c r="T71" s="22">
        <f t="shared" si="9"/>
        <v>1.5703580604821601</v>
      </c>
      <c r="U71" s="22">
        <f t="shared" si="9"/>
        <v>0</v>
      </c>
      <c r="V71" s="22">
        <f t="shared" si="9"/>
        <v>0</v>
      </c>
      <c r="W71" s="22">
        <f t="shared" si="9"/>
        <v>0</v>
      </c>
      <c r="X71" s="27">
        <f t="shared" si="9"/>
        <v>0</v>
      </c>
    </row>
    <row r="72" spans="3:24" x14ac:dyDescent="0.25">
      <c r="C72" s="37">
        <v>5.25</v>
      </c>
      <c r="D72" s="26">
        <f t="shared" ref="D72:X72" si="10">IF(D16=0,0,D44/D16)</f>
        <v>0</v>
      </c>
      <c r="E72" s="22">
        <f t="shared" si="10"/>
        <v>0</v>
      </c>
      <c r="F72" s="22">
        <f t="shared" si="10"/>
        <v>0</v>
      </c>
      <c r="G72" s="22">
        <f t="shared" si="10"/>
        <v>0</v>
      </c>
      <c r="H72" s="22">
        <f t="shared" si="10"/>
        <v>0</v>
      </c>
      <c r="I72" s="22">
        <f t="shared" si="10"/>
        <v>0</v>
      </c>
      <c r="J72" s="22">
        <f t="shared" si="10"/>
        <v>0</v>
      </c>
      <c r="K72" s="22">
        <f t="shared" si="10"/>
        <v>0</v>
      </c>
      <c r="L72" s="22">
        <f t="shared" si="10"/>
        <v>0</v>
      </c>
      <c r="M72" s="22">
        <f t="shared" si="10"/>
        <v>2.0214011054473251</v>
      </c>
      <c r="N72" s="22">
        <f t="shared" si="10"/>
        <v>2.0260847986735868</v>
      </c>
      <c r="O72" s="22">
        <f t="shared" si="10"/>
        <v>2.0005783878526575</v>
      </c>
      <c r="P72" s="22">
        <f t="shared" si="10"/>
        <v>1.9567905371476033</v>
      </c>
      <c r="Q72" s="22">
        <f t="shared" si="10"/>
        <v>1.9120298611617352</v>
      </c>
      <c r="R72" s="22">
        <f t="shared" si="10"/>
        <v>1.8680653040954553</v>
      </c>
      <c r="S72" s="22">
        <f t="shared" si="10"/>
        <v>1.8057871432763828</v>
      </c>
      <c r="T72" s="22">
        <f t="shared" si="10"/>
        <v>0</v>
      </c>
      <c r="U72" s="22">
        <f t="shared" si="10"/>
        <v>0</v>
      </c>
      <c r="V72" s="22">
        <f t="shared" si="10"/>
        <v>0</v>
      </c>
      <c r="W72" s="22">
        <f t="shared" si="10"/>
        <v>0</v>
      </c>
      <c r="X72" s="27">
        <f t="shared" si="10"/>
        <v>0</v>
      </c>
    </row>
    <row r="73" spans="3:24" x14ac:dyDescent="0.25">
      <c r="C73" s="37">
        <v>5.75</v>
      </c>
      <c r="D73" s="26">
        <f t="shared" ref="D73:X73" si="11">IF(D17=0,0,D45/D17)</f>
        <v>0</v>
      </c>
      <c r="E73" s="22">
        <f t="shared" si="11"/>
        <v>0</v>
      </c>
      <c r="F73" s="22">
        <f t="shared" si="11"/>
        <v>0</v>
      </c>
      <c r="G73" s="22">
        <f t="shared" si="11"/>
        <v>0</v>
      </c>
      <c r="H73" s="22">
        <f t="shared" si="11"/>
        <v>0</v>
      </c>
      <c r="I73" s="22">
        <f t="shared" si="11"/>
        <v>0</v>
      </c>
      <c r="J73" s="22">
        <f t="shared" si="11"/>
        <v>0</v>
      </c>
      <c r="K73" s="22">
        <f t="shared" si="11"/>
        <v>0</v>
      </c>
      <c r="L73" s="22">
        <f t="shared" si="11"/>
        <v>0</v>
      </c>
      <c r="M73" s="22">
        <f t="shared" si="11"/>
        <v>0</v>
      </c>
      <c r="N73" s="22">
        <f t="shared" si="11"/>
        <v>0</v>
      </c>
      <c r="O73" s="22">
        <f t="shared" si="11"/>
        <v>2.2014956842509728</v>
      </c>
      <c r="P73" s="22">
        <f t="shared" si="11"/>
        <v>2.1533466880403052</v>
      </c>
      <c r="Q73" s="22">
        <f t="shared" si="11"/>
        <v>2.1023996772782287</v>
      </c>
      <c r="R73" s="22">
        <f t="shared" si="11"/>
        <v>2.0527443742816356</v>
      </c>
      <c r="S73" s="22">
        <f t="shared" si="11"/>
        <v>1.9844021819647648</v>
      </c>
      <c r="T73" s="22">
        <f t="shared" si="11"/>
        <v>0</v>
      </c>
      <c r="U73" s="22">
        <f t="shared" si="11"/>
        <v>0</v>
      </c>
      <c r="V73" s="22">
        <f t="shared" si="11"/>
        <v>0</v>
      </c>
      <c r="W73" s="22">
        <f t="shared" si="11"/>
        <v>0</v>
      </c>
      <c r="X73" s="27">
        <f t="shared" si="11"/>
        <v>0</v>
      </c>
    </row>
    <row r="74" spans="3:24" x14ac:dyDescent="0.25">
      <c r="C74" s="37">
        <v>6.25</v>
      </c>
      <c r="D74" s="26">
        <f t="shared" ref="D74:X74" si="12">IF(D18=0,0,D46/D18)</f>
        <v>0</v>
      </c>
      <c r="E74" s="22">
        <f t="shared" si="12"/>
        <v>0</v>
      </c>
      <c r="F74" s="22">
        <f t="shared" si="12"/>
        <v>0</v>
      </c>
      <c r="G74" s="22">
        <f t="shared" si="12"/>
        <v>0</v>
      </c>
      <c r="H74" s="22">
        <f t="shared" si="12"/>
        <v>0</v>
      </c>
      <c r="I74" s="22">
        <f t="shared" si="12"/>
        <v>0</v>
      </c>
      <c r="J74" s="22">
        <f t="shared" si="12"/>
        <v>0</v>
      </c>
      <c r="K74" s="22">
        <f t="shared" si="12"/>
        <v>0</v>
      </c>
      <c r="L74" s="22">
        <f t="shared" si="12"/>
        <v>0</v>
      </c>
      <c r="M74" s="22">
        <f t="shared" si="12"/>
        <v>0</v>
      </c>
      <c r="N74" s="22">
        <f t="shared" si="12"/>
        <v>0</v>
      </c>
      <c r="O74" s="22">
        <f t="shared" si="12"/>
        <v>0</v>
      </c>
      <c r="P74" s="22">
        <f t="shared" si="12"/>
        <v>2.3503832871817334</v>
      </c>
      <c r="Q74" s="22">
        <f t="shared" si="12"/>
        <v>2.2932430539673487</v>
      </c>
      <c r="R74" s="22">
        <f t="shared" si="12"/>
        <v>2.2378390596579045</v>
      </c>
      <c r="S74" s="22">
        <f t="shared" si="12"/>
        <v>2.1633596758292351</v>
      </c>
      <c r="T74" s="22">
        <f t="shared" si="12"/>
        <v>0</v>
      </c>
      <c r="U74" s="22">
        <f t="shared" si="12"/>
        <v>0</v>
      </c>
      <c r="V74" s="22">
        <f t="shared" si="12"/>
        <v>0</v>
      </c>
      <c r="W74" s="22">
        <f t="shared" si="12"/>
        <v>0</v>
      </c>
      <c r="X74" s="27">
        <f t="shared" si="12"/>
        <v>0</v>
      </c>
    </row>
    <row r="75" spans="3:24" x14ac:dyDescent="0.25">
      <c r="C75" s="37">
        <v>6.75</v>
      </c>
      <c r="D75" s="26">
        <f t="shared" ref="D75:X75" si="13">IF(D19=0,0,D47/D19)</f>
        <v>0</v>
      </c>
      <c r="E75" s="22">
        <f t="shared" si="13"/>
        <v>0</v>
      </c>
      <c r="F75" s="22">
        <f t="shared" si="13"/>
        <v>0</v>
      </c>
      <c r="G75" s="22">
        <f t="shared" si="13"/>
        <v>0</v>
      </c>
      <c r="H75" s="22">
        <f t="shared" si="13"/>
        <v>0</v>
      </c>
      <c r="I75" s="22">
        <f t="shared" si="13"/>
        <v>0</v>
      </c>
      <c r="J75" s="22">
        <f t="shared" si="13"/>
        <v>0</v>
      </c>
      <c r="K75" s="22">
        <f t="shared" si="13"/>
        <v>0</v>
      </c>
      <c r="L75" s="22">
        <f t="shared" si="13"/>
        <v>0</v>
      </c>
      <c r="M75" s="22">
        <f t="shared" si="13"/>
        <v>0</v>
      </c>
      <c r="N75" s="22">
        <f t="shared" si="13"/>
        <v>0</v>
      </c>
      <c r="O75" s="22">
        <f t="shared" si="13"/>
        <v>0</v>
      </c>
      <c r="P75" s="22">
        <f t="shared" si="13"/>
        <v>0</v>
      </c>
      <c r="Q75" s="22">
        <f t="shared" si="13"/>
        <v>2.459534055058306</v>
      </c>
      <c r="R75" s="22">
        <f t="shared" si="13"/>
        <v>2.4232595380289168</v>
      </c>
      <c r="S75" s="22">
        <f t="shared" si="13"/>
        <v>0</v>
      </c>
      <c r="T75" s="22">
        <f t="shared" si="13"/>
        <v>0</v>
      </c>
      <c r="U75" s="22">
        <f t="shared" si="13"/>
        <v>0</v>
      </c>
      <c r="V75" s="22">
        <f t="shared" si="13"/>
        <v>0</v>
      </c>
      <c r="W75" s="22">
        <f t="shared" si="13"/>
        <v>0</v>
      </c>
      <c r="X75" s="27">
        <f t="shared" si="13"/>
        <v>0</v>
      </c>
    </row>
    <row r="76" spans="3:24" x14ac:dyDescent="0.25">
      <c r="C76" s="37">
        <v>7.25</v>
      </c>
      <c r="D76" s="26">
        <f t="shared" ref="D76:X76" si="14">IF(D20=0,0,D48/D20)</f>
        <v>0</v>
      </c>
      <c r="E76" s="22">
        <f t="shared" si="14"/>
        <v>0</v>
      </c>
      <c r="F76" s="22">
        <f t="shared" si="14"/>
        <v>0</v>
      </c>
      <c r="G76" s="22">
        <f t="shared" si="14"/>
        <v>0</v>
      </c>
      <c r="H76" s="22">
        <f t="shared" si="14"/>
        <v>0</v>
      </c>
      <c r="I76" s="22">
        <f t="shared" si="14"/>
        <v>0</v>
      </c>
      <c r="J76" s="22">
        <f t="shared" si="14"/>
        <v>0</v>
      </c>
      <c r="K76" s="22">
        <f t="shared" si="14"/>
        <v>0</v>
      </c>
      <c r="L76" s="22">
        <f t="shared" si="14"/>
        <v>0</v>
      </c>
      <c r="M76" s="22">
        <f t="shared" si="14"/>
        <v>0</v>
      </c>
      <c r="N76" s="22">
        <f t="shared" si="14"/>
        <v>0</v>
      </c>
      <c r="O76" s="22">
        <f t="shared" si="14"/>
        <v>0</v>
      </c>
      <c r="P76" s="22">
        <f t="shared" si="14"/>
        <v>0</v>
      </c>
      <c r="Q76" s="22">
        <f t="shared" si="14"/>
        <v>0</v>
      </c>
      <c r="R76" s="22">
        <f t="shared" si="14"/>
        <v>0</v>
      </c>
      <c r="S76" s="22">
        <f t="shared" si="14"/>
        <v>0</v>
      </c>
      <c r="T76" s="22">
        <f t="shared" si="14"/>
        <v>0</v>
      </c>
      <c r="U76" s="22">
        <f t="shared" si="14"/>
        <v>0</v>
      </c>
      <c r="V76" s="22">
        <f t="shared" si="14"/>
        <v>0</v>
      </c>
      <c r="W76" s="22">
        <f t="shared" si="14"/>
        <v>0</v>
      </c>
      <c r="X76" s="27">
        <f t="shared" si="14"/>
        <v>0</v>
      </c>
    </row>
    <row r="77" spans="3:24" x14ac:dyDescent="0.25">
      <c r="C77" s="37">
        <v>7.75</v>
      </c>
      <c r="D77" s="26">
        <f t="shared" ref="D77:X77" si="15">IF(D21=0,0,D49/D21)</f>
        <v>0</v>
      </c>
      <c r="E77" s="22">
        <f t="shared" si="15"/>
        <v>0</v>
      </c>
      <c r="F77" s="22">
        <f t="shared" si="15"/>
        <v>0</v>
      </c>
      <c r="G77" s="22">
        <f t="shared" si="15"/>
        <v>0</v>
      </c>
      <c r="H77" s="22">
        <f t="shared" si="15"/>
        <v>0</v>
      </c>
      <c r="I77" s="22">
        <f t="shared" si="15"/>
        <v>0</v>
      </c>
      <c r="J77" s="22">
        <f t="shared" si="15"/>
        <v>0</v>
      </c>
      <c r="K77" s="22">
        <f t="shared" si="15"/>
        <v>0</v>
      </c>
      <c r="L77" s="22">
        <f t="shared" si="15"/>
        <v>0</v>
      </c>
      <c r="M77" s="22">
        <f t="shared" si="15"/>
        <v>0</v>
      </c>
      <c r="N77" s="22">
        <f t="shared" si="15"/>
        <v>0</v>
      </c>
      <c r="O77" s="22">
        <f t="shared" si="15"/>
        <v>0</v>
      </c>
      <c r="P77" s="22">
        <f t="shared" si="15"/>
        <v>0</v>
      </c>
      <c r="Q77" s="22">
        <f t="shared" si="15"/>
        <v>0</v>
      </c>
      <c r="R77" s="22">
        <f t="shared" si="15"/>
        <v>0</v>
      </c>
      <c r="S77" s="22">
        <f t="shared" si="15"/>
        <v>0</v>
      </c>
      <c r="T77" s="22">
        <f t="shared" si="15"/>
        <v>0</v>
      </c>
      <c r="U77" s="22">
        <f t="shared" si="15"/>
        <v>0</v>
      </c>
      <c r="V77" s="22">
        <f t="shared" si="15"/>
        <v>0</v>
      </c>
      <c r="W77" s="22">
        <f t="shared" si="15"/>
        <v>0</v>
      </c>
      <c r="X77" s="27">
        <f t="shared" si="15"/>
        <v>0</v>
      </c>
    </row>
    <row r="78" spans="3:24" x14ac:dyDescent="0.25">
      <c r="C78" s="37">
        <v>8.25</v>
      </c>
      <c r="D78" s="26">
        <f t="shared" ref="D78:X78" si="16">IF(D22=0,0,D50/D22)</f>
        <v>0</v>
      </c>
      <c r="E78" s="22">
        <f t="shared" si="16"/>
        <v>0</v>
      </c>
      <c r="F78" s="22">
        <f t="shared" si="16"/>
        <v>0</v>
      </c>
      <c r="G78" s="22">
        <f t="shared" si="16"/>
        <v>0</v>
      </c>
      <c r="H78" s="22">
        <f t="shared" si="16"/>
        <v>0</v>
      </c>
      <c r="I78" s="22">
        <f t="shared" si="16"/>
        <v>0</v>
      </c>
      <c r="J78" s="22">
        <f t="shared" si="16"/>
        <v>0</v>
      </c>
      <c r="K78" s="22">
        <f t="shared" si="16"/>
        <v>0</v>
      </c>
      <c r="L78" s="22">
        <f t="shared" si="16"/>
        <v>0</v>
      </c>
      <c r="M78" s="22">
        <f t="shared" si="16"/>
        <v>0</v>
      </c>
      <c r="N78" s="22">
        <f t="shared" si="16"/>
        <v>0</v>
      </c>
      <c r="O78" s="22">
        <f t="shared" si="16"/>
        <v>0</v>
      </c>
      <c r="P78" s="22">
        <f t="shared" si="16"/>
        <v>0</v>
      </c>
      <c r="Q78" s="22">
        <f t="shared" si="16"/>
        <v>0</v>
      </c>
      <c r="R78" s="22">
        <f t="shared" si="16"/>
        <v>0</v>
      </c>
      <c r="S78" s="22">
        <f t="shared" si="16"/>
        <v>0</v>
      </c>
      <c r="T78" s="22">
        <f t="shared" si="16"/>
        <v>0</v>
      </c>
      <c r="U78" s="22">
        <f t="shared" si="16"/>
        <v>0</v>
      </c>
      <c r="V78" s="22">
        <f t="shared" si="16"/>
        <v>0</v>
      </c>
      <c r="W78" s="22">
        <f t="shared" si="16"/>
        <v>0</v>
      </c>
      <c r="X78" s="27">
        <f t="shared" si="16"/>
        <v>0</v>
      </c>
    </row>
    <row r="79" spans="3:24" x14ac:dyDescent="0.25">
      <c r="C79" s="37">
        <v>8.75</v>
      </c>
      <c r="D79" s="26">
        <f t="shared" ref="D79:X79" si="17">IF(D23=0,0,D51/D23)</f>
        <v>0</v>
      </c>
      <c r="E79" s="22">
        <f t="shared" si="17"/>
        <v>0</v>
      </c>
      <c r="F79" s="22">
        <f t="shared" si="17"/>
        <v>0</v>
      </c>
      <c r="G79" s="22">
        <f t="shared" si="17"/>
        <v>0</v>
      </c>
      <c r="H79" s="22">
        <f t="shared" si="17"/>
        <v>0</v>
      </c>
      <c r="I79" s="22">
        <f t="shared" si="17"/>
        <v>0</v>
      </c>
      <c r="J79" s="22">
        <f t="shared" si="17"/>
        <v>0</v>
      </c>
      <c r="K79" s="22">
        <f t="shared" si="17"/>
        <v>0</v>
      </c>
      <c r="L79" s="22">
        <f t="shared" si="17"/>
        <v>0</v>
      </c>
      <c r="M79" s="22">
        <f t="shared" si="17"/>
        <v>0</v>
      </c>
      <c r="N79" s="22">
        <f t="shared" si="17"/>
        <v>0</v>
      </c>
      <c r="O79" s="22">
        <f t="shared" si="17"/>
        <v>0</v>
      </c>
      <c r="P79" s="22">
        <f t="shared" si="17"/>
        <v>0</v>
      </c>
      <c r="Q79" s="22">
        <f t="shared" si="17"/>
        <v>0</v>
      </c>
      <c r="R79" s="22">
        <f t="shared" si="17"/>
        <v>0</v>
      </c>
      <c r="S79" s="22">
        <f t="shared" si="17"/>
        <v>0</v>
      </c>
      <c r="T79" s="22">
        <f t="shared" si="17"/>
        <v>0</v>
      </c>
      <c r="U79" s="22">
        <f t="shared" si="17"/>
        <v>0</v>
      </c>
      <c r="V79" s="22">
        <f t="shared" si="17"/>
        <v>0</v>
      </c>
      <c r="W79" s="22">
        <f t="shared" si="17"/>
        <v>0</v>
      </c>
      <c r="X79" s="27">
        <f t="shared" si="17"/>
        <v>0</v>
      </c>
    </row>
    <row r="80" spans="3:24" x14ac:dyDescent="0.25">
      <c r="C80" s="37">
        <v>9.25</v>
      </c>
      <c r="D80" s="26">
        <f t="shared" ref="D80:X80" si="18">IF(D24=0,0,D52/D24)</f>
        <v>0</v>
      </c>
      <c r="E80" s="22">
        <f t="shared" si="18"/>
        <v>0</v>
      </c>
      <c r="F80" s="22">
        <f t="shared" si="18"/>
        <v>0</v>
      </c>
      <c r="G80" s="22">
        <f t="shared" si="18"/>
        <v>0</v>
      </c>
      <c r="H80" s="22">
        <f t="shared" si="18"/>
        <v>0</v>
      </c>
      <c r="I80" s="22">
        <f t="shared" si="18"/>
        <v>0</v>
      </c>
      <c r="J80" s="22">
        <f t="shared" si="18"/>
        <v>0</v>
      </c>
      <c r="K80" s="22">
        <f t="shared" si="18"/>
        <v>0</v>
      </c>
      <c r="L80" s="22">
        <f t="shared" si="18"/>
        <v>0</v>
      </c>
      <c r="M80" s="22">
        <f t="shared" si="18"/>
        <v>0</v>
      </c>
      <c r="N80" s="22">
        <f t="shared" si="18"/>
        <v>0</v>
      </c>
      <c r="O80" s="22">
        <f t="shared" si="18"/>
        <v>0</v>
      </c>
      <c r="P80" s="22">
        <f t="shared" si="18"/>
        <v>0</v>
      </c>
      <c r="Q80" s="22">
        <f t="shared" si="18"/>
        <v>0</v>
      </c>
      <c r="R80" s="22">
        <f t="shared" si="18"/>
        <v>0</v>
      </c>
      <c r="S80" s="22">
        <f t="shared" si="18"/>
        <v>0</v>
      </c>
      <c r="T80" s="22">
        <f t="shared" si="18"/>
        <v>0</v>
      </c>
      <c r="U80" s="22">
        <f t="shared" si="18"/>
        <v>0</v>
      </c>
      <c r="V80" s="22">
        <f t="shared" si="18"/>
        <v>0</v>
      </c>
      <c r="W80" s="22">
        <f t="shared" si="18"/>
        <v>0</v>
      </c>
      <c r="X80" s="27">
        <f t="shared" si="18"/>
        <v>0</v>
      </c>
    </row>
    <row r="81" spans="3:25" ht="15.75" thickBot="1" x14ac:dyDescent="0.3">
      <c r="C81" s="37">
        <v>9.75</v>
      </c>
      <c r="D81" s="28">
        <f t="shared" ref="D81:X81" si="19">IF(D25=0,0,D53/D25)</f>
        <v>0</v>
      </c>
      <c r="E81" s="29">
        <f t="shared" si="19"/>
        <v>0</v>
      </c>
      <c r="F81" s="29">
        <f t="shared" si="19"/>
        <v>0</v>
      </c>
      <c r="G81" s="29">
        <f t="shared" si="19"/>
        <v>0</v>
      </c>
      <c r="H81" s="29">
        <f t="shared" si="19"/>
        <v>0</v>
      </c>
      <c r="I81" s="29">
        <f t="shared" si="19"/>
        <v>0</v>
      </c>
      <c r="J81" s="29">
        <f t="shared" si="19"/>
        <v>0</v>
      </c>
      <c r="K81" s="29">
        <f t="shared" si="19"/>
        <v>0</v>
      </c>
      <c r="L81" s="29">
        <f t="shared" si="19"/>
        <v>0</v>
      </c>
      <c r="M81" s="29">
        <f t="shared" si="19"/>
        <v>0</v>
      </c>
      <c r="N81" s="29">
        <f t="shared" si="19"/>
        <v>0</v>
      </c>
      <c r="O81" s="29">
        <f t="shared" si="19"/>
        <v>0</v>
      </c>
      <c r="P81" s="29">
        <f t="shared" si="19"/>
        <v>0</v>
      </c>
      <c r="Q81" s="29">
        <f t="shared" si="19"/>
        <v>0</v>
      </c>
      <c r="R81" s="29">
        <f t="shared" si="19"/>
        <v>0</v>
      </c>
      <c r="S81" s="29">
        <f t="shared" si="19"/>
        <v>0</v>
      </c>
      <c r="T81" s="29">
        <f t="shared" si="19"/>
        <v>0</v>
      </c>
      <c r="U81" s="29">
        <f t="shared" si="19"/>
        <v>0</v>
      </c>
      <c r="V81" s="29">
        <f t="shared" si="19"/>
        <v>0</v>
      </c>
      <c r="W81" s="29">
        <f t="shared" si="19"/>
        <v>0</v>
      </c>
      <c r="X81" s="30">
        <f t="shared" si="19"/>
        <v>0</v>
      </c>
    </row>
    <row r="82" spans="3:25" ht="15.75" thickBot="1" x14ac:dyDescent="0.3">
      <c r="C82" s="38"/>
      <c r="D82" s="73">
        <v>0.57999999999999996</v>
      </c>
      <c r="E82" s="33">
        <v>1.7399999999999998</v>
      </c>
      <c r="F82" s="33">
        <v>2.9</v>
      </c>
      <c r="G82" s="33">
        <v>4.0599999999999996</v>
      </c>
      <c r="H82" s="33">
        <v>5.22</v>
      </c>
      <c r="I82" s="33">
        <v>6.38</v>
      </c>
      <c r="J82" s="33">
        <v>7.5399999999999991</v>
      </c>
      <c r="K82" s="33">
        <v>8.6999999999999993</v>
      </c>
      <c r="L82" s="33">
        <v>9.86</v>
      </c>
      <c r="M82" s="33">
        <v>11.02</v>
      </c>
      <c r="N82" s="33">
        <v>12.18</v>
      </c>
      <c r="O82" s="33">
        <v>13.34</v>
      </c>
      <c r="P82" s="33">
        <v>14.499999999999998</v>
      </c>
      <c r="Q82" s="33">
        <v>15.659999999999998</v>
      </c>
      <c r="R82" s="33">
        <v>16.82</v>
      </c>
      <c r="S82" s="33">
        <v>17.98</v>
      </c>
      <c r="T82" s="33">
        <v>19.139999999999997</v>
      </c>
      <c r="U82" s="33">
        <v>20.299999999999997</v>
      </c>
      <c r="V82" s="33">
        <v>21.459999999999997</v>
      </c>
      <c r="W82" s="33">
        <v>22.619999999999997</v>
      </c>
      <c r="X82" s="34">
        <v>23.779999999999998</v>
      </c>
    </row>
    <row r="83" spans="3:25" x14ac:dyDescent="0.25">
      <c r="M83" t="s">
        <v>23</v>
      </c>
    </row>
    <row r="86" spans="3:25" x14ac:dyDescent="0.25">
      <c r="C86" t="s">
        <v>26</v>
      </c>
    </row>
    <row r="87" spans="3:25" ht="15.75" thickBot="1" x14ac:dyDescent="0.3"/>
    <row r="88" spans="3:25" ht="15.75" thickBot="1" x14ac:dyDescent="0.3">
      <c r="D88" s="1"/>
      <c r="E88" s="73">
        <v>0.57999999999999996</v>
      </c>
      <c r="F88" s="33">
        <v>1.7399999999999998</v>
      </c>
      <c r="G88" s="33">
        <v>2.9</v>
      </c>
      <c r="H88" s="33">
        <v>4.0599999999999996</v>
      </c>
      <c r="I88" s="33">
        <v>5.22</v>
      </c>
      <c r="J88" s="33">
        <v>6.38</v>
      </c>
      <c r="K88" s="33">
        <v>7.5399999999999991</v>
      </c>
      <c r="L88" s="33">
        <v>8.6999999999999993</v>
      </c>
      <c r="M88" s="33">
        <v>9.86</v>
      </c>
      <c r="N88" s="33">
        <v>11.02</v>
      </c>
      <c r="O88" s="33">
        <v>12.18</v>
      </c>
      <c r="P88" s="33">
        <v>13.34</v>
      </c>
      <c r="Q88" s="33">
        <v>14.499999999999998</v>
      </c>
      <c r="R88" s="33">
        <v>15.659999999999998</v>
      </c>
      <c r="S88" s="33">
        <v>16.82</v>
      </c>
      <c r="T88" s="33">
        <v>17.98</v>
      </c>
      <c r="U88" s="33">
        <v>19.139999999999997</v>
      </c>
      <c r="V88" s="33">
        <v>20.299999999999997</v>
      </c>
      <c r="W88" s="33">
        <v>21.459999999999997</v>
      </c>
      <c r="X88" s="33">
        <v>22.619999999999997</v>
      </c>
      <c r="Y88" s="34">
        <v>23.779999999999998</v>
      </c>
    </row>
    <row r="89" spans="3:25" x14ac:dyDescent="0.25">
      <c r="D89" s="2" t="s">
        <v>13</v>
      </c>
      <c r="E89" s="74">
        <v>0</v>
      </c>
      <c r="F89" s="75">
        <v>0</v>
      </c>
      <c r="G89" s="75">
        <v>0</v>
      </c>
      <c r="H89" s="75">
        <v>0</v>
      </c>
      <c r="I89" s="75">
        <v>9.8675396122092902</v>
      </c>
      <c r="J89" s="75">
        <v>12.7179841463591</v>
      </c>
      <c r="K89" s="75">
        <v>14.457809040747</v>
      </c>
      <c r="L89" s="75">
        <v>16.231060325603799</v>
      </c>
      <c r="M89" s="75">
        <v>16.944337459509299</v>
      </c>
      <c r="N89" s="75">
        <v>16.966423875664301</v>
      </c>
      <c r="O89" s="75">
        <v>16.803005555074598</v>
      </c>
      <c r="P89" s="75">
        <v>16.371293882477499</v>
      </c>
      <c r="Q89" s="75">
        <v>15.858255924594401</v>
      </c>
      <c r="R89" s="75">
        <v>15.2100740557508</v>
      </c>
      <c r="S89" s="75">
        <v>14.9585621676489</v>
      </c>
      <c r="T89" s="75">
        <v>14.248750753560101</v>
      </c>
      <c r="U89" s="75">
        <v>0</v>
      </c>
      <c r="V89" s="75">
        <v>0</v>
      </c>
      <c r="W89" s="75">
        <v>0</v>
      </c>
      <c r="X89" s="75">
        <v>0</v>
      </c>
      <c r="Y89" s="76">
        <v>0</v>
      </c>
    </row>
    <row r="90" spans="3:25" ht="15.75" thickBot="1" x14ac:dyDescent="0.3">
      <c r="D90" s="7" t="s">
        <v>14</v>
      </c>
      <c r="E90" s="19">
        <v>0</v>
      </c>
      <c r="F90" s="20">
        <v>0</v>
      </c>
      <c r="G90" s="20">
        <v>0</v>
      </c>
      <c r="H90" s="20">
        <v>0</v>
      </c>
      <c r="I90" s="20">
        <v>15.752095674966601</v>
      </c>
      <c r="J90" s="20">
        <v>37.289260041215698</v>
      </c>
      <c r="K90" s="20">
        <v>56.440453929142599</v>
      </c>
      <c r="L90" s="20">
        <v>68.683936877346198</v>
      </c>
      <c r="M90" s="20">
        <v>75.292878384978707</v>
      </c>
      <c r="N90" s="20">
        <v>77.768388020280895</v>
      </c>
      <c r="O90" s="20">
        <v>79.112736567912805</v>
      </c>
      <c r="P90" s="20">
        <v>78.668780499058997</v>
      </c>
      <c r="Q90" s="20">
        <v>77.913843462384506</v>
      </c>
      <c r="R90" s="20">
        <v>77.181208147020598</v>
      </c>
      <c r="S90" s="20">
        <v>76.157557956511496</v>
      </c>
      <c r="T90" s="20">
        <v>73.878807734794194</v>
      </c>
      <c r="U90" s="20">
        <v>0</v>
      </c>
      <c r="V90" s="20">
        <v>0</v>
      </c>
      <c r="W90" s="20">
        <v>0</v>
      </c>
      <c r="X90" s="20">
        <v>0</v>
      </c>
      <c r="Y90" s="21">
        <v>0</v>
      </c>
    </row>
    <row r="93" spans="3:25" x14ac:dyDescent="0.25">
      <c r="C93" t="s">
        <v>25</v>
      </c>
    </row>
    <row r="94" spans="3:25" ht="15.75" thickBot="1" x14ac:dyDescent="0.3"/>
    <row r="95" spans="3:25" ht="15.75" thickBot="1" x14ac:dyDescent="0.3">
      <c r="D95" s="1"/>
      <c r="E95" s="73">
        <v>0.57999999999999996</v>
      </c>
      <c r="F95" s="33">
        <v>1.7399999999999998</v>
      </c>
      <c r="G95" s="33">
        <v>2.9</v>
      </c>
      <c r="H95" s="33">
        <v>4.0599999999999996</v>
      </c>
      <c r="I95" s="33">
        <v>5.22</v>
      </c>
      <c r="J95" s="33">
        <v>6.38</v>
      </c>
      <c r="K95" s="33">
        <v>7.5399999999999991</v>
      </c>
      <c r="L95" s="33">
        <v>8.6999999999999993</v>
      </c>
      <c r="M95" s="33">
        <v>9.86</v>
      </c>
      <c r="N95" s="33">
        <v>11.02</v>
      </c>
      <c r="O95" s="33">
        <v>12.18</v>
      </c>
      <c r="P95" s="33">
        <v>13.34</v>
      </c>
      <c r="Q95" s="33">
        <v>14.499999999999998</v>
      </c>
      <c r="R95" s="33">
        <v>15.659999999999998</v>
      </c>
      <c r="S95" s="33">
        <v>16.82</v>
      </c>
      <c r="T95" s="33">
        <v>17.98</v>
      </c>
      <c r="U95" s="33">
        <v>19.139999999999997</v>
      </c>
      <c r="V95" s="33">
        <v>20.299999999999997</v>
      </c>
      <c r="W95" s="33">
        <v>21.459999999999997</v>
      </c>
      <c r="X95" s="33">
        <v>22.619999999999997</v>
      </c>
      <c r="Y95" s="34">
        <v>23.779999999999998</v>
      </c>
    </row>
    <row r="96" spans="3:25" x14ac:dyDescent="0.25">
      <c r="D96" s="2" t="s">
        <v>13</v>
      </c>
      <c r="E96" s="74">
        <v>0</v>
      </c>
      <c r="F96" s="75">
        <v>0</v>
      </c>
      <c r="G96" s="75">
        <v>0</v>
      </c>
      <c r="H96" s="75">
        <v>0</v>
      </c>
      <c r="I96" s="75">
        <v>0</v>
      </c>
      <c r="J96" s="75">
        <v>0</v>
      </c>
      <c r="K96" s="75">
        <v>46.843301292020101</v>
      </c>
      <c r="L96" s="75">
        <v>52.588635454956297</v>
      </c>
      <c r="M96" s="75">
        <v>54.899653368810199</v>
      </c>
      <c r="N96" s="75">
        <v>54.971213357152301</v>
      </c>
      <c r="O96" s="75">
        <v>54.441737998441901</v>
      </c>
      <c r="P96" s="75">
        <v>53.042992179227198</v>
      </c>
      <c r="Q96" s="75">
        <v>51.380749195685702</v>
      </c>
      <c r="R96" s="75">
        <v>49.280639940632703</v>
      </c>
      <c r="S96" s="75">
        <v>48.465741423182202</v>
      </c>
      <c r="T96" s="75">
        <v>46.165952441534699</v>
      </c>
      <c r="U96" s="75">
        <v>44.909245227355598</v>
      </c>
      <c r="V96" s="75">
        <v>0</v>
      </c>
      <c r="W96" s="75">
        <v>0</v>
      </c>
      <c r="X96" s="75">
        <v>0</v>
      </c>
      <c r="Y96" s="76">
        <v>0</v>
      </c>
    </row>
    <row r="97" spans="3:25" ht="15.75" thickBot="1" x14ac:dyDescent="0.3">
      <c r="D97" s="7" t="s">
        <v>14</v>
      </c>
      <c r="E97" s="19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122.04986524599801</v>
      </c>
      <c r="L97" s="20">
        <v>137.94018607622399</v>
      </c>
      <c r="M97" s="20">
        <v>146.13523603186499</v>
      </c>
      <c r="N97" s="20">
        <v>148.332585950301</v>
      </c>
      <c r="O97" s="20">
        <v>149.89928138409499</v>
      </c>
      <c r="P97" s="20">
        <v>148.41485291184901</v>
      </c>
      <c r="Q97" s="20">
        <v>145.83559340007801</v>
      </c>
      <c r="R97" s="20">
        <v>143.625354955418</v>
      </c>
      <c r="S97" s="20">
        <v>141.02366037303301</v>
      </c>
      <c r="T97" s="20">
        <v>136.33108731326701</v>
      </c>
      <c r="U97" s="20">
        <v>131.719052921215</v>
      </c>
      <c r="V97" s="20">
        <v>0</v>
      </c>
      <c r="W97" s="20">
        <v>0</v>
      </c>
      <c r="X97" s="20">
        <v>0</v>
      </c>
      <c r="Y97" s="21">
        <v>0</v>
      </c>
    </row>
    <row r="100" spans="3:25" x14ac:dyDescent="0.25">
      <c r="C100" t="s">
        <v>27</v>
      </c>
    </row>
    <row r="101" spans="3:25" ht="15.75" thickBot="1" x14ac:dyDescent="0.3"/>
    <row r="102" spans="3:25" ht="15.75" thickBot="1" x14ac:dyDescent="0.3">
      <c r="D102" s="1"/>
      <c r="E102" s="73">
        <v>0.57999999999999996</v>
      </c>
      <c r="F102" s="33">
        <v>1.7399999999999998</v>
      </c>
      <c r="G102" s="33">
        <v>2.9</v>
      </c>
      <c r="H102" s="33">
        <v>4.0599999999999996</v>
      </c>
      <c r="I102" s="33">
        <v>5.22</v>
      </c>
      <c r="J102" s="33">
        <v>6.38</v>
      </c>
      <c r="K102" s="33">
        <v>7.5399999999999991</v>
      </c>
      <c r="L102" s="33">
        <v>8.6999999999999993</v>
      </c>
      <c r="M102" s="33">
        <v>9.86</v>
      </c>
      <c r="N102" s="33">
        <v>11.02</v>
      </c>
      <c r="O102" s="33">
        <v>12.18</v>
      </c>
      <c r="P102" s="33">
        <v>13.34</v>
      </c>
      <c r="Q102" s="33">
        <v>14.499999999999998</v>
      </c>
      <c r="R102" s="33">
        <v>15.659999999999998</v>
      </c>
      <c r="S102" s="33">
        <v>16.82</v>
      </c>
      <c r="T102" s="33">
        <v>17.98</v>
      </c>
      <c r="U102" s="33">
        <v>19.139999999999997</v>
      </c>
      <c r="V102" s="33">
        <v>20.299999999999997</v>
      </c>
      <c r="W102" s="33">
        <v>21.459999999999997</v>
      </c>
      <c r="X102" s="33">
        <v>22.619999999999997</v>
      </c>
      <c r="Y102" s="34">
        <v>23.779999999999998</v>
      </c>
    </row>
    <row r="103" spans="3:25" x14ac:dyDescent="0.25">
      <c r="D103" s="2" t="s">
        <v>13</v>
      </c>
      <c r="E103" s="74">
        <v>0</v>
      </c>
      <c r="F103" s="75">
        <v>0</v>
      </c>
      <c r="G103" s="75">
        <v>0</v>
      </c>
      <c r="H103" s="75">
        <v>0</v>
      </c>
      <c r="I103" s="75">
        <v>0</v>
      </c>
      <c r="J103" s="75">
        <v>0</v>
      </c>
      <c r="K103" s="75">
        <v>0</v>
      </c>
      <c r="L103" s="75">
        <v>109.721967801082</v>
      </c>
      <c r="M103" s="75">
        <v>114.543721226283</v>
      </c>
      <c r="N103" s="75">
        <v>114.69302539949101</v>
      </c>
      <c r="O103" s="75">
        <v>113.588317552305</v>
      </c>
      <c r="P103" s="75">
        <v>110.669946645549</v>
      </c>
      <c r="Q103" s="75">
        <v>107.201810050258</v>
      </c>
      <c r="R103" s="75">
        <v>102.820100616875</v>
      </c>
      <c r="S103" s="75">
        <v>101.11988025330599</v>
      </c>
      <c r="T103" s="75">
        <v>96.321555094066298</v>
      </c>
      <c r="U103" s="75">
        <v>93.699536338556499</v>
      </c>
      <c r="V103" s="75">
        <v>76.593839976416703</v>
      </c>
      <c r="W103" s="75">
        <v>64.907576258917899</v>
      </c>
      <c r="X103" s="75">
        <v>0</v>
      </c>
      <c r="Y103" s="76">
        <v>0</v>
      </c>
    </row>
    <row r="104" spans="3:25" ht="15.75" thickBot="1" x14ac:dyDescent="0.3">
      <c r="D104" s="7" t="s">
        <v>14</v>
      </c>
      <c r="E104" s="19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210.98675089586601</v>
      </c>
      <c r="M104" s="20">
        <v>219.39457356310399</v>
      </c>
      <c r="N104" s="20">
        <v>220.891823623454</v>
      </c>
      <c r="O104" s="20">
        <v>222.40217915528299</v>
      </c>
      <c r="P104" s="20">
        <v>219.89322265069501</v>
      </c>
      <c r="Q104" s="20">
        <v>215.387644599319</v>
      </c>
      <c r="R104" s="20">
        <v>211.387608557991</v>
      </c>
      <c r="S104" s="20">
        <v>207.155153489079</v>
      </c>
      <c r="T104" s="20">
        <v>200.174215777146</v>
      </c>
      <c r="U104" s="20">
        <v>193.16938232572599</v>
      </c>
      <c r="V104" s="20">
        <v>185.35223625616999</v>
      </c>
      <c r="W104" s="20">
        <v>178.12199387370899</v>
      </c>
      <c r="X104" s="20">
        <v>0</v>
      </c>
      <c r="Y104" s="21">
        <v>0</v>
      </c>
    </row>
  </sheetData>
  <conditionalFormatting sqref="D6:H11 D13:H18 D20:H25 J6:N11 J13:N18 J20:N25 P6:T11 P13:T18 P20:T25 V6:X11 V13:X18 V20:X25">
    <cfRule type="colorScale" priority="30">
      <colorScale>
        <cfvo type="min"/>
        <cfvo type="max"/>
        <color rgb="FFFCFCFF"/>
        <color rgb="FF63BE7B"/>
      </colorScale>
    </cfRule>
  </conditionalFormatting>
  <conditionalFormatting sqref="D6:X25">
    <cfRule type="colorScale" priority="29">
      <colorScale>
        <cfvo type="min"/>
        <cfvo type="max"/>
        <color rgb="FFFCFCFF"/>
        <color rgb="FF63BE7B"/>
      </colorScale>
    </cfRule>
  </conditionalFormatting>
  <conditionalFormatting sqref="D34:H39 D41:H46 D48:H53 J34:N39 J41:N46 J48:N53 P34:T39 P41:T46 P48:T53 V34:X39 V41:X46 V48:X53">
    <cfRule type="colorScale" priority="28">
      <colorScale>
        <cfvo type="min"/>
        <cfvo type="max"/>
        <color rgb="FFFCFCFF"/>
        <color rgb="FF63BE7B"/>
      </colorScale>
    </cfRule>
  </conditionalFormatting>
  <conditionalFormatting sqref="D34:X53">
    <cfRule type="colorScale" priority="27">
      <colorScale>
        <cfvo type="min"/>
        <cfvo type="max"/>
        <color rgb="FFFCFCFF"/>
        <color rgb="FF63BE7B"/>
      </colorScale>
    </cfRule>
  </conditionalFormatting>
  <conditionalFormatting sqref="D62:X81">
    <cfRule type="colorScale" priority="23">
      <colorScale>
        <cfvo type="min"/>
        <cfvo type="max"/>
        <color rgb="FFFCFCFF"/>
        <color rgb="FF63BE7B"/>
      </colorScale>
    </cfRule>
  </conditionalFormatting>
  <conditionalFormatting sqref="D62:H67 D69:H74 D76:H81 J62:N67 J69:N74 J76:N81 P62:T67 P69:T74 P76:T81 V62:X67 V69:X74 V76:X81">
    <cfRule type="colorScale" priority="24">
      <colorScale>
        <cfvo type="min"/>
        <cfvo type="max"/>
        <color rgb="FFFCFCFF"/>
        <color rgb="FF63BE7B"/>
      </colorScale>
    </cfRule>
  </conditionalFormatting>
  <conditionalFormatting sqref="E96:I96 K96:O96 Q96:U96 W96:Y96">
    <cfRule type="colorScale" priority="21">
      <colorScale>
        <cfvo type="min"/>
        <cfvo type="max"/>
        <color rgb="FFFCFCFF"/>
        <color rgb="FF63BE7B"/>
      </colorScale>
    </cfRule>
  </conditionalFormatting>
  <conditionalFormatting sqref="E96:Y96">
    <cfRule type="colorScale" priority="20">
      <colorScale>
        <cfvo type="min"/>
        <cfvo type="max"/>
        <color rgb="FFFCFCFF"/>
        <color rgb="FF63BE7B"/>
      </colorScale>
    </cfRule>
  </conditionalFormatting>
  <conditionalFormatting sqref="E97:I97 K97:O97 Q97:U97 W97:Y97">
    <cfRule type="colorScale" priority="19">
      <colorScale>
        <cfvo type="min"/>
        <cfvo type="max"/>
        <color rgb="FFFCFCFF"/>
        <color rgb="FF63BE7B"/>
      </colorScale>
    </cfRule>
  </conditionalFormatting>
  <conditionalFormatting sqref="E97:Y97">
    <cfRule type="colorScale" priority="18">
      <colorScale>
        <cfvo type="min"/>
        <cfvo type="max"/>
        <color rgb="FFFCFCFF"/>
        <color rgb="FF63BE7B"/>
      </colorScale>
    </cfRule>
  </conditionalFormatting>
  <conditionalFormatting sqref="E96:Y97">
    <cfRule type="colorScale" priority="17">
      <colorScale>
        <cfvo type="min"/>
        <cfvo type="max"/>
        <color rgb="FFFCFCFF"/>
        <color rgb="FF63BE7B"/>
      </colorScale>
    </cfRule>
  </conditionalFormatting>
  <conditionalFormatting sqref="E89:I89 K89:O89 Q89:U89 W89:Y89">
    <cfRule type="colorScale" priority="11">
      <colorScale>
        <cfvo type="min"/>
        <cfvo type="max"/>
        <color rgb="FFFCFCFF"/>
        <color rgb="FF63BE7B"/>
      </colorScale>
    </cfRule>
  </conditionalFormatting>
  <conditionalFormatting sqref="E89:Y89">
    <cfRule type="colorScale" priority="10">
      <colorScale>
        <cfvo type="min"/>
        <cfvo type="max"/>
        <color rgb="FFFCFCFF"/>
        <color rgb="FF63BE7B"/>
      </colorScale>
    </cfRule>
  </conditionalFormatting>
  <conditionalFormatting sqref="E90:I90 K90:O90 Q90:U90 W90:Y90">
    <cfRule type="colorScale" priority="9">
      <colorScale>
        <cfvo type="min"/>
        <cfvo type="max"/>
        <color rgb="FFFCFCFF"/>
        <color rgb="FF63BE7B"/>
      </colorScale>
    </cfRule>
  </conditionalFormatting>
  <conditionalFormatting sqref="E90:Y90">
    <cfRule type="colorScale" priority="8">
      <colorScale>
        <cfvo type="min"/>
        <cfvo type="max"/>
        <color rgb="FFFCFCFF"/>
        <color rgb="FF63BE7B"/>
      </colorScale>
    </cfRule>
  </conditionalFormatting>
  <conditionalFormatting sqref="E103:Y103">
    <cfRule type="colorScale" priority="2">
      <colorScale>
        <cfvo type="min"/>
        <cfvo type="max"/>
        <color rgb="FFFCFCFF"/>
        <color rgb="FF63BE7B"/>
      </colorScale>
    </cfRule>
  </conditionalFormatting>
  <conditionalFormatting sqref="E104:Y104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 Table</vt:lpstr>
      <vt:lpstr>MPC Heaving Buoy</vt:lpstr>
      <vt:lpstr>Slow Tuning Heaving Buoy</vt:lpstr>
      <vt:lpstr>Comparison Heaving Buoy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Anantha</dc:creator>
  <cp:lastModifiedBy>Ajai</cp:lastModifiedBy>
  <dcterms:created xsi:type="dcterms:W3CDTF">2014-06-29T23:49:59Z</dcterms:created>
  <dcterms:modified xsi:type="dcterms:W3CDTF">2017-07-10T22:25:27Z</dcterms:modified>
</cp:coreProperties>
</file>